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36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62" l="1"/>
  <c r="E9" i="62"/>
  <c r="E8" i="62"/>
  <c r="C28" i="62" l="1"/>
  <c r="C62" i="59" l="1"/>
  <c r="A3" i="65" l="1"/>
  <c r="C46" i="62" l="1"/>
  <c r="E74" i="59" l="1"/>
  <c r="C160" i="60" l="1"/>
  <c r="C167" i="60"/>
  <c r="C164" i="60"/>
  <c r="C161" i="60"/>
  <c r="C170" i="60"/>
  <c r="C182" i="60"/>
  <c r="C180" i="60"/>
  <c r="C177" i="60"/>
  <c r="C174" i="60"/>
  <c r="C171" i="60"/>
  <c r="C186" i="60"/>
  <c r="C185" i="60" s="1"/>
  <c r="C218" i="60"/>
  <c r="C208" i="60"/>
  <c r="C206" i="60"/>
  <c r="C204" i="60"/>
  <c r="C198" i="60"/>
  <c r="C195" i="60"/>
  <c r="C117" i="60"/>
  <c r="C107" i="60"/>
  <c r="C100" i="60"/>
  <c r="C58" i="60" l="1"/>
  <c r="C8" i="60"/>
  <c r="D46" i="62" l="1"/>
  <c r="C37" i="62"/>
  <c r="D15" i="62"/>
  <c r="C15" i="62"/>
  <c r="E15" i="62" s="1"/>
  <c r="C99" i="60"/>
  <c r="C98" i="60" s="1"/>
  <c r="C73" i="60"/>
  <c r="C103" i="59"/>
  <c r="D74" i="59"/>
  <c r="C74" i="59"/>
  <c r="E62" i="59"/>
  <c r="D62" i="59"/>
  <c r="C30" i="64" l="1"/>
  <c r="C39" i="64" s="1"/>
  <c r="C7" i="64"/>
  <c r="C15" i="63"/>
  <c r="C7" i="63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1" i="65"/>
  <c r="A3" i="59"/>
  <c r="A3" i="60" s="1"/>
  <c r="A1" i="59"/>
  <c r="A1" i="60" s="1"/>
  <c r="E2" i="62"/>
  <c r="E2" i="61"/>
  <c r="E1" i="61"/>
  <c r="E14" i="59"/>
  <c r="F14" i="59"/>
  <c r="G14" i="59"/>
  <c r="E3" i="61" l="1"/>
  <c r="A3" i="62"/>
  <c r="A3" i="61"/>
  <c r="A1" i="62"/>
  <c r="A1" i="61"/>
</calcChain>
</file>

<file path=xl/sharedStrings.xml><?xml version="1.0" encoding="utf-8"?>
<sst xmlns="http://schemas.openxmlformats.org/spreadsheetml/2006/main" count="893" uniqueCount="641">
  <si>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</si>
  <si>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</si>
  <si>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</si>
  <si>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</si>
  <si>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</si>
  <si>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</si>
  <si>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</si>
  <si>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</si>
  <si>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</si>
  <si>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</si>
  <si>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</si>
  <si>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</si>
  <si>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</si>
  <si>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</si>
  <si>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</si>
  <si>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</si>
  <si>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</si>
  <si>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</si>
  <si>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</si>
  <si>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</si>
  <si>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</si>
  <si>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</si>
  <si>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</si>
  <si>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</si>
  <si>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</si>
  <si>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</si>
  <si>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</si>
  <si>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</si>
  <si>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</si>
  <si>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</si>
  <si>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</si>
  <si>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</si>
  <si>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</si>
  <si>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</si>
  <si>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</si>
  <si>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</si>
  <si>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</si>
  <si>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</si>
  <si>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</si>
  <si>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</si>
  <si>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</si>
  <si>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</si>
  <si>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</si>
  <si>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</si>
  <si>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</si>
  <si>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</si>
  <si>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</si>
  <si>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</si>
  <si>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</si>
  <si>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</si>
  <si>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</si>
  <si>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</si>
  <si>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</si>
  <si>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</si>
  <si>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</si>
  <si>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</si>
  <si>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</si>
  <si>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</si>
  <si>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</si>
  <si>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</si>
  <si>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</si>
  <si>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</si>
  <si>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</si>
  <si>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</si>
  <si>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</si>
  <si>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</si>
  <si>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</si>
  <si>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</si>
  <si>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</si>
  <si>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</si>
  <si>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</si>
  <si>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</si>
  <si>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</si>
  <si>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</si>
  <si>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</si>
  <si>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</si>
  <si>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</si>
  <si>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</si>
  <si>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</si>
  <si>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</si>
  <si>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</si>
  <si>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</si>
  <si>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</si>
  <si>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</si>
  <si>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</si>
  <si>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</si>
  <si>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</si>
  <si>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</si>
  <si>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</si>
  <si>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</si>
  <si>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</si>
  <si>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</si>
  <si>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</si>
  <si>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</si>
  <si>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</si>
  <si>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</si>
  <si>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</si>
  <si>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</si>
  <si>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</si>
  <si>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</si>
  <si>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</si>
  <si>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</si>
  <si>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</si>
  <si>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</si>
  <si>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</si>
  <si>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</si>
  <si>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</si>
  <si>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</si>
  <si>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</si>
  <si>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</si>
  <si>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</si>
  <si>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</si>
  <si>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</si>
  <si>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</si>
  <si>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</si>
  <si>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</si>
  <si>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</si>
  <si>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</si>
  <si>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</si>
  <si>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</si>
  <si>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</si>
  <si>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</si>
  <si>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</si>
  <si>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</si>
  <si>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</si>
  <si>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</si>
  <si>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</si>
  <si>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</si>
  <si>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</si>
  <si>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</si>
  <si>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</si>
  <si>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</si>
  <si>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</si>
  <si>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</si>
  <si>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</si>
  <si>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</si>
  <si>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</si>
  <si>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</si>
  <si>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</si>
  <si>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</si>
  <si>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</si>
  <si>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</si>
  <si>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</si>
  <si>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</si>
  <si>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</si>
  <si>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</si>
  <si>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</si>
  <si>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</si>
  <si>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</si>
  <si>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</si>
  <si>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</si>
  <si>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</si>
  <si>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</si>
  <si>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</si>
  <si>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</si>
  <si>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</si>
  <si>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</si>
  <si>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</si>
  <si>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</si>
  <si>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</si>
  <si>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</si>
  <si>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</si>
  <si>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</si>
  <si>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</si>
  <si>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</si>
  <si>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</si>
  <si>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</si>
  <si>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</si>
  <si>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</si>
  <si>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</si>
  <si>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</si>
  <si>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</si>
  <si>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</si>
  <si>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</si>
  <si>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</si>
  <si>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</si>
  <si>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</si>
  <si>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</si>
  <si>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</si>
  <si>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</si>
  <si>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</si>
  <si>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</si>
  <si>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</si>
  <si>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</si>
  <si>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</si>
  <si>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</si>
  <si>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</si>
  <si>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</si>
  <si>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</si>
  <si>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</si>
  <si>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</si>
  <si>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</si>
  <si>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</si>
  <si>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</si>
  <si>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</si>
  <si>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</si>
  <si>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</si>
  <si>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</si>
  <si>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</si>
  <si>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</si>
  <si>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</si>
  <si>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</si>
  <si>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</si>
  <si>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</si>
  <si>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</si>
  <si>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</si>
  <si>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</si>
  <si>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</si>
  <si>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</si>
  <si>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</si>
  <si>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</si>
  <si>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</si>
  <si>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</si>
  <si>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</si>
  <si>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</si>
  <si>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</si>
  <si>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</si>
  <si>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</si>
  <si>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</si>
  <si>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</si>
  <si>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</si>
  <si>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</si>
  <si>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</si>
  <si>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</si>
  <si>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</si>
  <si>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</si>
  <si>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</si>
  <si>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</si>
  <si>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</si>
  <si>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</si>
  <si>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</si>
  <si>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</si>
  <si>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</si>
  <si>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</si>
  <si>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</si>
  <si>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</si>
  <si>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</si>
  <si>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</si>
  <si>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</si>
  <si>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</si>
  <si>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</si>
  <si>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</si>
  <si>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</si>
  <si>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</si>
  <si>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</si>
  <si>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</si>
  <si>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</si>
  <si>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</si>
  <si>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</si>
  <si>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</si>
  <si>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</si>
  <si>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</si>
  <si>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</si>
  <si>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</si>
  <si>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</si>
  <si>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</si>
  <si>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</si>
  <si>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</si>
  <si>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</si>
  <si>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</si>
  <si>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</si>
  <si>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</si>
  <si>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</si>
  <si>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</si>
  <si>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</si>
  <si>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</si>
  <si>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</si>
  <si>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</si>
  <si>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</si>
  <si>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</si>
  <si>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</si>
  <si>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</si>
  <si>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</si>
  <si>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</si>
  <si>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</si>
  <si>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</si>
  <si>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</si>
  <si>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</si>
  <si>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</si>
  <si>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</si>
  <si>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</si>
  <si>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</si>
  <si>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</si>
  <si>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</si>
  <si>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</si>
  <si>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</si>
  <si>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</si>
  <si>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</si>
  <si>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</si>
  <si>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</si>
  <si>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</si>
  <si>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</si>
  <si>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</si>
  <si>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</si>
  <si>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</si>
  <si>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</si>
  <si>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</si>
  <si>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</si>
  <si>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</si>
  <si>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</si>
  <si>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</si>
  <si>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</si>
  <si>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</si>
  <si>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</si>
  <si>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</si>
  <si>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</si>
  <si>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</si>
  <si>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</si>
  <si>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</si>
  <si>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</si>
  <si>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</si>
  <si>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</si>
  <si>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</si>
  <si>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</si>
  <si>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</si>
  <si>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</si>
  <si>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</si>
  <si>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</si>
  <si>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</si>
  <si>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</si>
  <si>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</si>
  <si>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</si>
  <si>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</si>
  <si>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</si>
  <si>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</si>
  <si>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</si>
  <si>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</si>
  <si>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</si>
  <si>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</si>
  <si>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</si>
  <si>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</si>
  <si>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</si>
  <si>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</si>
  <si>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</si>
  <si>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</si>
  <si>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</si>
  <si>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</si>
  <si>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</si>
  <si>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</si>
  <si>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</si>
  <si>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</si>
  <si>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</si>
  <si>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</si>
  <si>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</si>
  <si>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</si>
  <si>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</si>
  <si>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</si>
  <si>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</si>
  <si>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</si>
  <si>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</si>
  <si>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</si>
  <si>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</si>
  <si>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</si>
  <si>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</si>
  <si>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</si>
  <si>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</si>
  <si>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</si>
  <si>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</si>
  <si>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</si>
  <si>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</si>
  <si>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</si>
  <si>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</si>
  <si>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</si>
  <si>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</si>
  <si>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</si>
  <si>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</si>
  <si>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</si>
  <si>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</si>
  <si>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</si>
  <si>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</si>
  <si>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</si>
  <si>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</si>
  <si>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</si>
  <si>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</si>
  <si>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</si>
  <si>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</si>
  <si>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</si>
  <si>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</si>
  <si>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</si>
  <si>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</si>
  <si>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</si>
  <si>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</si>
  <si>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</si>
  <si>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</si>
  <si>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</si>
  <si>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</si>
  <si>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</si>
  <si>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</si>
  <si>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</si>
  <si>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</si>
  <si>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</si>
  <si>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</si>
  <si>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</si>
  <si>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</si>
  <si>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</si>
  <si>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</si>
  <si>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</si>
  <si>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</si>
  <si>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</si>
  <si>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</si>
  <si>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</si>
  <si>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</si>
  <si>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</si>
  <si>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</si>
  <si>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</si>
  <si>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</si>
  <si>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</si>
  <si>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</si>
  <si>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</si>
  <si>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</si>
  <si>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</si>
  <si>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</si>
  <si>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</si>
  <si>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</si>
  <si>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</si>
  <si>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</si>
  <si>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</si>
  <si>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</si>
  <si>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</si>
  <si>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</si>
  <si>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</si>
  <si>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</si>
  <si>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</si>
  <si>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</si>
  <si>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</si>
  <si>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</si>
  <si>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</si>
  <si>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</si>
  <si>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</si>
  <si>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</si>
  <si>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</si>
  <si>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</si>
  <si>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</si>
  <si>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</si>
  <si>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</si>
  <si>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</si>
  <si>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</si>
  <si>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</si>
  <si>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</si>
  <si>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</si>
  <si>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</si>
  <si>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</si>
  <si>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</si>
  <si>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</si>
  <si>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</si>
  <si>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</si>
  <si>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</si>
  <si>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</si>
  <si>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</si>
  <si>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</si>
  <si>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</si>
  <si>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</si>
  <si>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</si>
  <si>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</si>
  <si>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</si>
  <si>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</si>
  <si>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</si>
  <si>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</si>
  <si>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</si>
  <si>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</si>
  <si>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</si>
  <si>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</si>
  <si>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</si>
  <si>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</si>
  <si>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</si>
  <si>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</si>
  <si>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</si>
  <si>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</si>
  <si>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</si>
  <si>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</si>
  <si>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</si>
  <si>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</si>
  <si>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</si>
  <si>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</si>
  <si>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</si>
  <si>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</si>
  <si>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</si>
  <si>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</si>
  <si>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</si>
  <si>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</si>
  <si>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</si>
  <si>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</si>
  <si>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</si>
  <si>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</si>
  <si>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</si>
  <si>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</si>
  <si>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</si>
  <si>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</si>
  <si>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</si>
  <si>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</si>
  <si>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</si>
  <si>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</si>
  <si>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</si>
  <si>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</si>
  <si>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</si>
  <si>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</si>
  <si>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</si>
  <si>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</si>
  <si>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</si>
  <si>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</si>
  <si>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</si>
  <si>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</si>
  <si>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</si>
  <si>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</si>
  <si>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</si>
  <si>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</si>
  <si>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</si>
  <si>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</si>
  <si>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</si>
  <si>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</si>
  <si>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</si>
  <si>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</si>
  <si>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</si>
  <si>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</si>
  <si>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</si>
  <si>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</si>
  <si>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</si>
  <si>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</si>
  <si>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</si>
  <si>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</si>
  <si>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</si>
  <si>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</si>
  <si>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</si>
  <si>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</si>
  <si>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</si>
  <si>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</si>
  <si>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</si>
  <si>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</si>
  <si>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</si>
  <si>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</si>
  <si>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</si>
  <si>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</si>
  <si>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</si>
  <si>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</si>
  <si>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</si>
  <si>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</si>
  <si>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</si>
  <si>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</si>
  <si>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</si>
  <si>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</si>
  <si>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</si>
  <si>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</si>
  <si>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</si>
  <si>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</si>
  <si>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</si>
  <si>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</si>
  <si>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</si>
  <si>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</si>
  <si>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</si>
  <si>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</si>
  <si>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</si>
  <si>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</si>
  <si>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</si>
  <si>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</si>
  <si>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</si>
  <si>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</si>
  <si>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</si>
  <si>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</si>
  <si>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</si>
  <si>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</si>
  <si>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</si>
  <si>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</si>
  <si>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</si>
  <si>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</si>
  <si>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</si>
  <si>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</si>
  <si>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</si>
  <si>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</si>
  <si>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</si>
  <si>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</si>
  <si>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</si>
  <si>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</si>
  <si>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</si>
  <si>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</si>
  <si>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</si>
  <si>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</si>
  <si>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</si>
  <si>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</si>
  <si>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</si>
  <si>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</si>
  <si>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</si>
  <si>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</si>
  <si>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</si>
  <si>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</si>
  <si>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</si>
  <si>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</si>
  <si>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</si>
  <si>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</si>
  <si>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</si>
  <si>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</si>
  <si>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</si>
  <si>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</si>
  <si>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</si>
  <si>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</si>
  <si>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</si>
  <si>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</si>
  <si>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</si>
  <si>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</si>
  <si>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</si>
  <si>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</si>
  <si>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</si>
  <si>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</si>
  <si>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</si>
  <si>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</si>
  <si>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</si>
  <si>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</si>
  <si>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</si>
  <si>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</si>
  <si>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</si>
  <si>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</si>
  <si>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</si>
  <si>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</si>
  <si>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</si>
  <si>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</si>
  <si>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</si>
  <si>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</si>
  <si>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</si>
  <si>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</si>
  <si>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</si>
  <si>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Fideicomiso Museo de la Ciudad de León</t>
  </si>
  <si>
    <t>Preservación</t>
  </si>
  <si>
    <t>precio unitario</t>
  </si>
  <si>
    <t>No hay método de valuación</t>
  </si>
  <si>
    <t>no existe conveniencia</t>
  </si>
  <si>
    <t>este inventario en mi opinión debe darse de baja</t>
  </si>
  <si>
    <t>Linea recta</t>
  </si>
  <si>
    <t>ingresos por acceso a las salas museísticas al público en general</t>
  </si>
  <si>
    <t>Rendimientos bancarios</t>
  </si>
  <si>
    <t>sueldos</t>
  </si>
  <si>
    <t>imss rcv infonavit</t>
  </si>
  <si>
    <t>obra de arte piezas arqueológicas numerario</t>
  </si>
  <si>
    <t>municipal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</si>
  <si>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</si>
  <si>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</si>
  <si>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</si>
  <si>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</si>
  <si>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________________________________________________________________</t>
  </si>
  <si>
    <t>Sr. Gerardo Enrique Partido Vite</t>
  </si>
  <si>
    <t>Titular del Museo de la Ciudad de León</t>
  </si>
  <si>
    <t>Correspondiente del 1 de enero al 31 de diciembre de 2020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</si>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</sst>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42906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21" fillId="4" borderId="0" xfId="9" applyFont="1" applyFill="1" applyAlignment="1">
      <alignment horizontal="lef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21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42906D"/>
      <color rgb="FF3E8665"/>
      <color rgb="FF3A7E5F"/>
      <color rgb="FF357357"/>
      <color rgb="FF336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7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E15" sqref="E15"/>
    </sheetView>
  </sheetViews>
  <sheetFormatPr baseColWidth="10" defaultColWidth="12.88671875" defaultRowHeight="10.199999999999999" x14ac:dyDescent="0.2"/>
  <cols>
    <col min="1" max="1" width="14.6640625" style="14" customWidth="1"/>
    <col min="2" max="2" width="73.88671875" style="14" bestFit="1" customWidth="1"/>
    <col min="3" max="16384" width="12.88671875" style="14"/>
  </cols>
  <sheetData>
    <row r="1" spans="1:4" ht="18.899999999999999" customHeight="1" x14ac:dyDescent="0.2">
      <c r="A1" s="134" t="s">
        <v>619</v>
      </c>
      <c r="B1" s="134"/>
      <c r="C1" s="37" t="s">
        <v>185</v>
      </c>
      <c r="D1" s="38">
        <v>2020</v>
      </c>
    </row>
    <row r="2" spans="1:4" ht="18.899999999999999" customHeight="1" x14ac:dyDescent="0.2">
      <c r="A2" s="135" t="s">
        <v>494</v>
      </c>
      <c r="B2" s="135"/>
      <c r="C2" s="37" t="s">
        <v>187</v>
      </c>
      <c r="D2" s="40" t="s">
        <v>640</v>
      </c>
    </row>
    <row r="3" spans="1:4" ht="18.899999999999999" customHeight="1" x14ac:dyDescent="0.2">
      <c r="A3" s="136" t="s">
        <v>639</v>
      </c>
      <c r="B3" s="136"/>
      <c r="C3" s="37" t="s">
        <v>188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611</v>
      </c>
      <c r="C12" s="128"/>
    </row>
    <row r="13" spans="1:4" x14ac:dyDescent="0.2">
      <c r="A13" s="65" t="s">
        <v>7</v>
      </c>
      <c r="B13" s="66" t="s">
        <v>607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608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579</v>
      </c>
      <c r="B23" s="66" t="s">
        <v>298</v>
      </c>
      <c r="C23" s="128"/>
    </row>
    <row r="24" spans="1:3" x14ac:dyDescent="0.2">
      <c r="A24" s="65" t="s">
        <v>580</v>
      </c>
      <c r="B24" s="66" t="s">
        <v>582</v>
      </c>
      <c r="C24" s="128"/>
    </row>
    <row r="25" spans="1:3" x14ac:dyDescent="0.2">
      <c r="A25" s="65" t="s">
        <v>581</v>
      </c>
      <c r="B25" s="66" t="s">
        <v>335</v>
      </c>
      <c r="C25" s="128"/>
    </row>
    <row r="26" spans="1:3" x14ac:dyDescent="0.2">
      <c r="A26" s="65" t="s">
        <v>583</v>
      </c>
      <c r="B26" s="66" t="s">
        <v>352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615</v>
      </c>
    </row>
    <row r="40" spans="1:3" ht="10.8" thickBot="1" x14ac:dyDescent="0.25">
      <c r="A40" s="21"/>
      <c r="B40" s="22"/>
    </row>
    <row r="42" spans="1:3" x14ac:dyDescent="0.2">
      <c r="A42" s="14" t="s">
        <v>632</v>
      </c>
    </row>
    <row r="45" spans="1:3" x14ac:dyDescent="0.2">
      <c r="A45" s="14" t="s">
        <v>633</v>
      </c>
      <c r="C45" s="14" t="s">
        <v>636</v>
      </c>
    </row>
    <row r="46" spans="1:3" x14ac:dyDescent="0.2">
      <c r="A46" s="14" t="s">
        <v>634</v>
      </c>
      <c r="C46" s="14" t="s">
        <v>637</v>
      </c>
    </row>
    <row r="47" spans="1:3" x14ac:dyDescent="0.2">
      <c r="A47" s="14" t="s">
        <v>635</v>
      </c>
      <c r="C47" s="14" t="s">
        <v>638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33203125" style="60" customWidth="1"/>
    <col min="2" max="2" width="63.109375" style="60" customWidth="1"/>
    <col min="3" max="3" width="17.6640625" style="60" customWidth="1"/>
    <col min="4" max="16384" width="11.44140625" style="60"/>
  </cols>
  <sheetData>
    <row r="1" spans="1:3" s="59" customFormat="1" ht="18" customHeight="1" x14ac:dyDescent="0.3">
      <c r="A1" s="141" t="s">
        <v>619</v>
      </c>
      <c r="B1" s="142"/>
      <c r="C1" s="143"/>
    </row>
    <row r="2" spans="1:3" s="59" customFormat="1" ht="18" customHeight="1" x14ac:dyDescent="0.3">
      <c r="A2" s="144" t="s">
        <v>491</v>
      </c>
      <c r="B2" s="145"/>
      <c r="C2" s="146"/>
    </row>
    <row r="3" spans="1:3" s="59" customFormat="1" ht="18" customHeight="1" x14ac:dyDescent="0.3">
      <c r="A3" s="144" t="s">
        <v>639</v>
      </c>
      <c r="B3" s="145"/>
      <c r="C3" s="146"/>
    </row>
    <row r="4" spans="1:3" s="61" customFormat="1" ht="18" customHeight="1" x14ac:dyDescent="0.2">
      <c r="A4" s="147" t="s">
        <v>487</v>
      </c>
      <c r="B4" s="148"/>
      <c r="C4" s="149"/>
    </row>
    <row r="5" spans="1:3" x14ac:dyDescent="0.2">
      <c r="A5" s="76" t="s">
        <v>527</v>
      </c>
      <c r="B5" s="76"/>
      <c r="C5" s="77">
        <v>3441999.09</v>
      </c>
    </row>
    <row r="6" spans="1:3" x14ac:dyDescent="0.2">
      <c r="A6" s="78"/>
      <c r="B6" s="79"/>
      <c r="C6" s="80"/>
    </row>
    <row r="7" spans="1:3" x14ac:dyDescent="0.2">
      <c r="A7" s="89" t="s">
        <v>528</v>
      </c>
      <c r="B7" s="89"/>
      <c r="C7" s="81">
        <f>SUM(C8:C13)</f>
        <v>0</v>
      </c>
    </row>
    <row r="8" spans="1:3" x14ac:dyDescent="0.2">
      <c r="A8" s="97" t="s">
        <v>529</v>
      </c>
      <c r="B8" s="96" t="s">
        <v>336</v>
      </c>
      <c r="C8" s="82">
        <v>0</v>
      </c>
    </row>
    <row r="9" spans="1:3" x14ac:dyDescent="0.2">
      <c r="A9" s="83" t="s">
        <v>530</v>
      </c>
      <c r="B9" s="84" t="s">
        <v>539</v>
      </c>
      <c r="C9" s="82">
        <v>0</v>
      </c>
    </row>
    <row r="10" spans="1:3" x14ac:dyDescent="0.2">
      <c r="A10" s="83" t="s">
        <v>531</v>
      </c>
      <c r="B10" s="84" t="s">
        <v>344</v>
      </c>
      <c r="C10" s="82">
        <v>0</v>
      </c>
    </row>
    <row r="11" spans="1:3" x14ac:dyDescent="0.2">
      <c r="A11" s="83" t="s">
        <v>532</v>
      </c>
      <c r="B11" s="84" t="s">
        <v>345</v>
      </c>
      <c r="C11" s="82">
        <v>0</v>
      </c>
    </row>
    <row r="12" spans="1:3" x14ac:dyDescent="0.2">
      <c r="A12" s="83" t="s">
        <v>533</v>
      </c>
      <c r="B12" s="84" t="s">
        <v>346</v>
      </c>
      <c r="C12" s="82">
        <v>0</v>
      </c>
    </row>
    <row r="13" spans="1:3" x14ac:dyDescent="0.2">
      <c r="A13" s="85" t="s">
        <v>534</v>
      </c>
      <c r="B13" s="86" t="s">
        <v>535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538</v>
      </c>
      <c r="C16" s="82">
        <v>0</v>
      </c>
    </row>
    <row r="17" spans="1:3" x14ac:dyDescent="0.2">
      <c r="A17" s="91">
        <v>3.2</v>
      </c>
      <c r="B17" s="84" t="s">
        <v>536</v>
      </c>
      <c r="C17" s="82">
        <v>0</v>
      </c>
    </row>
    <row r="18" spans="1:3" x14ac:dyDescent="0.2">
      <c r="A18" s="91">
        <v>3.3</v>
      </c>
      <c r="B18" s="86" t="s">
        <v>537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3441999.09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3" workbookViewId="0">
      <selection activeCell="C5" sqref="C5"/>
    </sheetView>
  </sheetViews>
  <sheetFormatPr baseColWidth="10" defaultColWidth="11.44140625" defaultRowHeight="10.199999999999999" x14ac:dyDescent="0.2"/>
  <cols>
    <col min="1" max="1" width="3.6640625" style="60" customWidth="1"/>
    <col min="2" max="2" width="62.109375" style="60" customWidth="1"/>
    <col min="3" max="3" width="17.6640625" style="60" customWidth="1"/>
    <col min="4" max="16384" width="11.44140625" style="60"/>
  </cols>
  <sheetData>
    <row r="1" spans="1:3" s="62" customFormat="1" ht="18.899999999999999" customHeight="1" x14ac:dyDescent="0.3">
      <c r="A1" s="150" t="s">
        <v>619</v>
      </c>
      <c r="B1" s="151"/>
      <c r="C1" s="152"/>
    </row>
    <row r="2" spans="1:3" s="62" customFormat="1" ht="18.899999999999999" customHeight="1" x14ac:dyDescent="0.3">
      <c r="A2" s="153" t="s">
        <v>492</v>
      </c>
      <c r="B2" s="154"/>
      <c r="C2" s="155"/>
    </row>
    <row r="3" spans="1:3" s="62" customFormat="1" ht="18.899999999999999" customHeight="1" x14ac:dyDescent="0.3">
      <c r="A3" s="153" t="s">
        <v>639</v>
      </c>
      <c r="B3" s="154"/>
      <c r="C3" s="155"/>
    </row>
    <row r="4" spans="1:3" x14ac:dyDescent="0.2">
      <c r="A4" s="147" t="s">
        <v>487</v>
      </c>
      <c r="B4" s="148"/>
      <c r="C4" s="149"/>
    </row>
    <row r="5" spans="1:3" x14ac:dyDescent="0.2">
      <c r="A5" s="106" t="s">
        <v>540</v>
      </c>
      <c r="B5" s="76"/>
      <c r="C5" s="99">
        <v>3044473.03</v>
      </c>
    </row>
    <row r="6" spans="1:3" x14ac:dyDescent="0.2">
      <c r="A6" s="100"/>
      <c r="B6" s="79"/>
      <c r="C6" s="101"/>
    </row>
    <row r="7" spans="1:3" x14ac:dyDescent="0.2">
      <c r="A7" s="89" t="s">
        <v>541</v>
      </c>
      <c r="B7" s="102"/>
      <c r="C7" s="81">
        <f>SUM(C8:C28)</f>
        <v>0</v>
      </c>
    </row>
    <row r="8" spans="1:3" x14ac:dyDescent="0.2">
      <c r="A8" s="107">
        <v>2.1</v>
      </c>
      <c r="B8" s="108" t="s">
        <v>364</v>
      </c>
      <c r="C8" s="109">
        <v>0</v>
      </c>
    </row>
    <row r="9" spans="1:3" x14ac:dyDescent="0.2">
      <c r="A9" s="107">
        <v>2.2000000000000002</v>
      </c>
      <c r="B9" s="108" t="s">
        <v>361</v>
      </c>
      <c r="C9" s="109">
        <v>0</v>
      </c>
    </row>
    <row r="10" spans="1:3" x14ac:dyDescent="0.2">
      <c r="A10" s="116">
        <v>2.2999999999999998</v>
      </c>
      <c r="B10" s="98" t="s">
        <v>230</v>
      </c>
      <c r="C10" s="109">
        <v>0</v>
      </c>
    </row>
    <row r="11" spans="1:3" x14ac:dyDescent="0.2">
      <c r="A11" s="116">
        <v>2.4</v>
      </c>
      <c r="B11" s="98" t="s">
        <v>231</v>
      </c>
      <c r="C11" s="109">
        <v>0</v>
      </c>
    </row>
    <row r="12" spans="1:3" x14ac:dyDescent="0.2">
      <c r="A12" s="116">
        <v>2.5</v>
      </c>
      <c r="B12" s="98" t="s">
        <v>232</v>
      </c>
      <c r="C12" s="109">
        <v>0</v>
      </c>
    </row>
    <row r="13" spans="1:3" x14ac:dyDescent="0.2">
      <c r="A13" s="116">
        <v>2.6</v>
      </c>
      <c r="B13" s="98" t="s">
        <v>233</v>
      </c>
      <c r="C13" s="109">
        <v>0</v>
      </c>
    </row>
    <row r="14" spans="1:3" x14ac:dyDescent="0.2">
      <c r="A14" s="116">
        <v>2.7</v>
      </c>
      <c r="B14" s="98" t="s">
        <v>234</v>
      </c>
      <c r="C14" s="109">
        <v>0</v>
      </c>
    </row>
    <row r="15" spans="1:3" x14ac:dyDescent="0.2">
      <c r="A15" s="116">
        <v>2.8</v>
      </c>
      <c r="B15" s="98" t="s">
        <v>235</v>
      </c>
      <c r="C15" s="109">
        <v>0</v>
      </c>
    </row>
    <row r="16" spans="1:3" x14ac:dyDescent="0.2">
      <c r="A16" s="116">
        <v>2.9</v>
      </c>
      <c r="B16" s="98" t="s">
        <v>237</v>
      </c>
      <c r="C16" s="109">
        <v>0</v>
      </c>
    </row>
    <row r="17" spans="1:3" x14ac:dyDescent="0.2">
      <c r="A17" s="116" t="s">
        <v>542</v>
      </c>
      <c r="B17" s="98" t="s">
        <v>543</v>
      </c>
      <c r="C17" s="109">
        <v>0</v>
      </c>
    </row>
    <row r="18" spans="1:3" x14ac:dyDescent="0.2">
      <c r="A18" s="116" t="s">
        <v>572</v>
      </c>
      <c r="B18" s="98" t="s">
        <v>239</v>
      </c>
      <c r="C18" s="109">
        <v>0</v>
      </c>
    </row>
    <row r="19" spans="1:3" x14ac:dyDescent="0.2">
      <c r="A19" s="116" t="s">
        <v>573</v>
      </c>
      <c r="B19" s="98" t="s">
        <v>544</v>
      </c>
      <c r="C19" s="109">
        <v>0</v>
      </c>
    </row>
    <row r="20" spans="1:3" x14ac:dyDescent="0.2">
      <c r="A20" s="116" t="s">
        <v>574</v>
      </c>
      <c r="B20" s="98" t="s">
        <v>545</v>
      </c>
      <c r="C20" s="109">
        <v>0</v>
      </c>
    </row>
    <row r="21" spans="1:3" x14ac:dyDescent="0.2">
      <c r="A21" s="116" t="s">
        <v>575</v>
      </c>
      <c r="B21" s="98" t="s">
        <v>546</v>
      </c>
      <c r="C21" s="109">
        <v>0</v>
      </c>
    </row>
    <row r="22" spans="1:3" x14ac:dyDescent="0.2">
      <c r="A22" s="116" t="s">
        <v>547</v>
      </c>
      <c r="B22" s="98" t="s">
        <v>548</v>
      </c>
      <c r="C22" s="109">
        <v>0</v>
      </c>
    </row>
    <row r="23" spans="1:3" x14ac:dyDescent="0.2">
      <c r="A23" s="116" t="s">
        <v>549</v>
      </c>
      <c r="B23" s="98" t="s">
        <v>550</v>
      </c>
      <c r="C23" s="109">
        <v>0</v>
      </c>
    </row>
    <row r="24" spans="1:3" x14ac:dyDescent="0.2">
      <c r="A24" s="116" t="s">
        <v>551</v>
      </c>
      <c r="B24" s="98" t="s">
        <v>552</v>
      </c>
      <c r="C24" s="109">
        <v>0</v>
      </c>
    </row>
    <row r="25" spans="1:3" x14ac:dyDescent="0.2">
      <c r="A25" s="116" t="s">
        <v>553</v>
      </c>
      <c r="B25" s="98" t="s">
        <v>554</v>
      </c>
      <c r="C25" s="109">
        <v>0</v>
      </c>
    </row>
    <row r="26" spans="1:3" x14ac:dyDescent="0.2">
      <c r="A26" s="116" t="s">
        <v>555</v>
      </c>
      <c r="B26" s="98" t="s">
        <v>556</v>
      </c>
      <c r="C26" s="109">
        <v>0</v>
      </c>
    </row>
    <row r="27" spans="1:3" x14ac:dyDescent="0.2">
      <c r="A27" s="116" t="s">
        <v>557</v>
      </c>
      <c r="B27" s="98" t="s">
        <v>558</v>
      </c>
      <c r="C27" s="109">
        <v>0</v>
      </c>
    </row>
    <row r="28" spans="1:3" x14ac:dyDescent="0.2">
      <c r="A28" s="116" t="s">
        <v>559</v>
      </c>
      <c r="B28" s="108" t="s">
        <v>560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561</v>
      </c>
      <c r="B30" s="113"/>
      <c r="C30" s="114">
        <f>SUM(C31:C37)</f>
        <v>191416.34000000003</v>
      </c>
    </row>
    <row r="31" spans="1:3" x14ac:dyDescent="0.2">
      <c r="A31" s="116" t="s">
        <v>562</v>
      </c>
      <c r="B31" s="98" t="s">
        <v>433</v>
      </c>
      <c r="C31" s="109">
        <v>191416.34000000003</v>
      </c>
    </row>
    <row r="32" spans="1:3" x14ac:dyDescent="0.2">
      <c r="A32" s="116" t="s">
        <v>563</v>
      </c>
      <c r="B32" s="98" t="s">
        <v>80</v>
      </c>
      <c r="C32" s="109">
        <v>0</v>
      </c>
    </row>
    <row r="33" spans="1:3" x14ac:dyDescent="0.2">
      <c r="A33" s="116" t="s">
        <v>564</v>
      </c>
      <c r="B33" s="98" t="s">
        <v>443</v>
      </c>
      <c r="C33" s="109">
        <v>0</v>
      </c>
    </row>
    <row r="34" spans="1:3" x14ac:dyDescent="0.2">
      <c r="A34" s="116" t="s">
        <v>565</v>
      </c>
      <c r="B34" s="98" t="s">
        <v>566</v>
      </c>
      <c r="C34" s="109">
        <v>0</v>
      </c>
    </row>
    <row r="35" spans="1:3" x14ac:dyDescent="0.2">
      <c r="A35" s="116" t="s">
        <v>567</v>
      </c>
      <c r="B35" s="98" t="s">
        <v>568</v>
      </c>
      <c r="C35" s="109">
        <v>0</v>
      </c>
    </row>
    <row r="36" spans="1:3" x14ac:dyDescent="0.2">
      <c r="A36" s="116" t="s">
        <v>569</v>
      </c>
      <c r="B36" s="98" t="s">
        <v>451</v>
      </c>
      <c r="C36" s="109">
        <v>0</v>
      </c>
    </row>
    <row r="37" spans="1:3" x14ac:dyDescent="0.2">
      <c r="A37" s="116" t="s">
        <v>570</v>
      </c>
      <c r="B37" s="108" t="s">
        <v>571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3235889.3699999996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workbookViewId="0">
      <selection activeCell="F47" sqref="F47"/>
    </sheetView>
  </sheetViews>
  <sheetFormatPr baseColWidth="10" defaultColWidth="9.109375" defaultRowHeight="10.199999999999999" x14ac:dyDescent="0.2"/>
  <cols>
    <col min="1" max="1" width="10" style="52" customWidth="1"/>
    <col min="2" max="2" width="68.5546875" style="52" bestFit="1" customWidth="1"/>
    <col min="3" max="3" width="17.44140625" style="52" bestFit="1" customWidth="1"/>
    <col min="4" max="5" width="23.6640625" style="52" bestFit="1" customWidth="1"/>
    <col min="6" max="6" width="19.33203125" style="52" customWidth="1"/>
    <col min="7" max="7" width="20.5546875" style="52" customWidth="1"/>
    <col min="8" max="10" width="20.33203125" style="52" customWidth="1"/>
    <col min="11" max="16384" width="9.109375" style="52"/>
  </cols>
  <sheetData>
    <row r="1" spans="1:10" ht="18.899999999999999" customHeight="1" x14ac:dyDescent="0.2">
      <c r="A1" s="139" t="str">
        <f>'Notas a los Edos Financieros'!A1</f>
        <v>Fideicomiso Museo de la Ciudad de León</v>
      </c>
      <c r="B1" s="156"/>
      <c r="C1" s="156"/>
      <c r="D1" s="156"/>
      <c r="E1" s="156"/>
      <c r="F1" s="156"/>
      <c r="G1" s="50" t="s">
        <v>185</v>
      </c>
      <c r="H1" s="51">
        <f>'Notas a los Edos Financieros'!D1</f>
        <v>2020</v>
      </c>
    </row>
    <row r="2" spans="1:10" ht="18.899999999999999" customHeight="1" x14ac:dyDescent="0.2">
      <c r="A2" s="139" t="s">
        <v>493</v>
      </c>
      <c r="B2" s="156"/>
      <c r="C2" s="156"/>
      <c r="D2" s="156"/>
      <c r="E2" s="156"/>
      <c r="F2" s="156"/>
      <c r="G2" s="50" t="s">
        <v>187</v>
      </c>
      <c r="H2" s="51" t="str">
        <f>'Notas a los Edos Financieros'!D2</f>
        <v>Anual</v>
      </c>
    </row>
    <row r="3" spans="1:10" ht="18.899999999999999" customHeight="1" x14ac:dyDescent="0.2">
      <c r="A3" s="157" t="str">
        <f>'Notas a los Edos Financieros'!A3</f>
        <v>Correspondiente del 1 de enero al 31 de diciembre de 2020</v>
      </c>
      <c r="B3" s="158"/>
      <c r="C3" s="158"/>
      <c r="D3" s="158"/>
      <c r="E3" s="158"/>
      <c r="F3" s="158"/>
      <c r="G3" s="50" t="s">
        <v>188</v>
      </c>
      <c r="H3" s="51">
        <f>'Notas a los Edos Financieros'!D3</f>
        <v>4</v>
      </c>
    </row>
    <row r="4" spans="1:10" x14ac:dyDescent="0.2">
      <c r="A4" s="53" t="s">
        <v>189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488</v>
      </c>
      <c r="C7" s="55" t="s">
        <v>169</v>
      </c>
      <c r="D7" s="55" t="s">
        <v>489</v>
      </c>
      <c r="E7" s="55" t="s">
        <v>490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6775350</v>
      </c>
      <c r="D37" s="57">
        <v>0</v>
      </c>
      <c r="E37" s="57">
        <v>0</v>
      </c>
      <c r="F37" s="57">
        <v>6775350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0</v>
      </c>
      <c r="E39" s="57">
        <v>0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-2529054</v>
      </c>
      <c r="D40" s="57">
        <v>0</v>
      </c>
      <c r="E40" s="57">
        <v>0</v>
      </c>
      <c r="F40" s="57">
        <v>-2529054</v>
      </c>
    </row>
    <row r="41" spans="1:6" x14ac:dyDescent="0.2">
      <c r="A41" s="52">
        <v>8210</v>
      </c>
      <c r="B41" s="52" t="s">
        <v>91</v>
      </c>
      <c r="C41" s="57">
        <v>6806350</v>
      </c>
      <c r="D41" s="57">
        <v>0</v>
      </c>
      <c r="E41" s="57">
        <v>0</v>
      </c>
      <c r="F41" s="57">
        <v>6806350</v>
      </c>
    </row>
    <row r="42" spans="1:6" x14ac:dyDescent="0.2">
      <c r="A42" s="52">
        <v>8220</v>
      </c>
      <c r="B42" s="52" t="s">
        <v>90</v>
      </c>
      <c r="C42" s="57">
        <v>-169428</v>
      </c>
      <c r="D42" s="57">
        <v>0</v>
      </c>
      <c r="E42" s="57">
        <v>0</v>
      </c>
      <c r="F42" s="57">
        <v>-169428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0</v>
      </c>
      <c r="E43" s="57">
        <v>0</v>
      </c>
      <c r="F43" s="57">
        <v>0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0</v>
      </c>
      <c r="E44" s="57">
        <v>0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330577</v>
      </c>
      <c r="D45" s="57">
        <v>0</v>
      </c>
      <c r="E45" s="57">
        <v>0</v>
      </c>
      <c r="F45" s="57">
        <v>330577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0</v>
      </c>
      <c r="E46" s="57">
        <v>0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6186766</v>
      </c>
      <c r="D47" s="57">
        <v>0</v>
      </c>
      <c r="E47" s="57">
        <v>0</v>
      </c>
      <c r="F47" s="57">
        <v>6186766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" bottom="0" header="0" footer="0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2" zoomScaleNormal="100" zoomScaleSheetLayoutView="100" workbookViewId="0"/>
  </sheetViews>
  <sheetFormatPr baseColWidth="10" defaultColWidth="0" defaultRowHeight="10.199999999999999" x14ac:dyDescent="0.2"/>
  <cols>
    <col min="1" max="1" width="30.33203125" style="2" customWidth="1"/>
    <col min="2" max="2" width="42.109375" style="2" customWidth="1"/>
    <col min="3" max="3" width="18.664062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6640625" style="2" hidden="1" customWidth="1"/>
    <col min="9" max="16384" width="11.441406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" customHeight="1" x14ac:dyDescent="0.2">
      <c r="A5" s="159" t="s">
        <v>34</v>
      </c>
      <c r="B5" s="159"/>
      <c r="C5" s="159"/>
      <c r="D5" s="159"/>
      <c r="E5" s="15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600</v>
      </c>
      <c r="B10" s="160" t="s">
        <v>36</v>
      </c>
      <c r="C10" s="160"/>
      <c r="D10" s="160"/>
      <c r="E10" s="160"/>
    </row>
    <row r="11" spans="1:8" s="6" customFormat="1" ht="12.9" customHeight="1" x14ac:dyDescent="0.2">
      <c r="A11" s="123" t="s">
        <v>601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602</v>
      </c>
      <c r="B12" s="160" t="s">
        <v>38</v>
      </c>
      <c r="C12" s="160"/>
      <c r="D12" s="160"/>
      <c r="E12" s="160"/>
    </row>
    <row r="13" spans="1:8" s="6" customFormat="1" ht="26.1" customHeight="1" x14ac:dyDescent="0.2">
      <c r="A13" s="123" t="s">
        <v>603</v>
      </c>
      <c r="B13" s="160" t="s">
        <v>39</v>
      </c>
      <c r="C13" s="160"/>
      <c r="D13" s="160"/>
      <c r="E13" s="16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604</v>
      </c>
      <c r="B15" s="9" t="s">
        <v>40</v>
      </c>
    </row>
    <row r="16" spans="1:8" s="6" customFormat="1" ht="12.9" customHeight="1" x14ac:dyDescent="0.2">
      <c r="A16" s="123" t="s">
        <v>599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64" t="s">
        <v>97</v>
      </c>
    </row>
    <row r="19" spans="1:4" s="6" customFormat="1" ht="12.9" customHeight="1" x14ac:dyDescent="0.2">
      <c r="A19" s="124" t="s">
        <v>597</v>
      </c>
    </row>
    <row r="20" spans="1:4" s="6" customFormat="1" ht="12.9" customHeight="1" x14ac:dyDescent="0.2">
      <c r="A20" s="124" t="s">
        <v>598</v>
      </c>
    </row>
    <row r="21" spans="1:4" s="6" customFormat="1" x14ac:dyDescent="0.2">
      <c r="A21" s="8"/>
    </row>
    <row r="22" spans="1:4" s="6" customFormat="1" x14ac:dyDescent="0.2">
      <c r="A22" s="8" t="s">
        <v>522</v>
      </c>
      <c r="B22" s="8"/>
      <c r="C22" s="8"/>
      <c r="D22" s="8"/>
    </row>
    <row r="23" spans="1:4" s="6" customFormat="1" x14ac:dyDescent="0.2">
      <c r="A23" s="8" t="s">
        <v>523</v>
      </c>
      <c r="B23" s="8"/>
      <c r="C23" s="8"/>
      <c r="D23" s="8"/>
    </row>
    <row r="24" spans="1:4" s="6" customFormat="1" x14ac:dyDescent="0.2">
      <c r="A24" s="8" t="s">
        <v>524</v>
      </c>
      <c r="B24" s="8"/>
      <c r="C24" s="8"/>
      <c r="D24" s="8"/>
    </row>
    <row r="25" spans="1:4" s="6" customFormat="1" x14ac:dyDescent="0.2">
      <c r="A25" s="8" t="s">
        <v>525</v>
      </c>
      <c r="B25" s="8"/>
      <c r="C25" s="8"/>
      <c r="D25" s="8"/>
    </row>
    <row r="26" spans="1:4" s="6" customFormat="1" x14ac:dyDescent="0.2">
      <c r="A26" s="8" t="s">
        <v>526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="126" zoomScaleNormal="126" workbookViewId="0">
      <selection activeCell="D87" sqref="D87"/>
    </sheetView>
  </sheetViews>
  <sheetFormatPr baseColWidth="10" defaultColWidth="9.109375" defaultRowHeight="10.199999999999999" x14ac:dyDescent="0.2"/>
  <cols>
    <col min="1" max="1" width="10" style="43" customWidth="1"/>
    <col min="2" max="2" width="64.5546875" style="43" bestFit="1" customWidth="1"/>
    <col min="3" max="3" width="16.44140625" style="43" bestFit="1" customWidth="1"/>
    <col min="4" max="4" width="19.109375" style="43" customWidth="1"/>
    <col min="5" max="5" width="28" style="43" customWidth="1"/>
    <col min="6" max="6" width="22.6640625" style="43" customWidth="1"/>
    <col min="7" max="8" width="16.6640625" style="43" customWidth="1"/>
    <col min="9" max="16384" width="9.109375" style="43"/>
  </cols>
  <sheetData>
    <row r="1" spans="1:8" s="39" customFormat="1" ht="18.899999999999999" customHeight="1" x14ac:dyDescent="0.3">
      <c r="A1" s="137" t="str">
        <f>'Notas a los Edos Financieros'!A1</f>
        <v>Fideicomiso Museo de la Ciudad de León</v>
      </c>
      <c r="B1" s="138"/>
      <c r="C1" s="138"/>
      <c r="D1" s="138"/>
      <c r="E1" s="138"/>
      <c r="F1" s="138"/>
      <c r="G1" s="37" t="s">
        <v>185</v>
      </c>
      <c r="H1" s="48">
        <f>'Notas a los Edos Financieros'!D1</f>
        <v>2020</v>
      </c>
    </row>
    <row r="2" spans="1:8" s="39" customFormat="1" ht="18.899999999999999" customHeight="1" x14ac:dyDescent="0.3">
      <c r="A2" s="137" t="s">
        <v>186</v>
      </c>
      <c r="B2" s="138"/>
      <c r="C2" s="138"/>
      <c r="D2" s="138"/>
      <c r="E2" s="138"/>
      <c r="F2" s="138"/>
      <c r="G2" s="37" t="s">
        <v>187</v>
      </c>
      <c r="H2" s="48" t="str">
        <f>'Notas a los Edos Financieros'!D2</f>
        <v>Anual</v>
      </c>
    </row>
    <row r="3" spans="1:8" s="39" customFormat="1" ht="18.899999999999999" customHeight="1" x14ac:dyDescent="0.3">
      <c r="A3" s="137" t="str">
        <f>'Notas a los Edos Financieros'!A3</f>
        <v>Correspondiente del 1 de enero al 31 de diciembre de 2020</v>
      </c>
      <c r="B3" s="138"/>
      <c r="C3" s="138"/>
      <c r="D3" s="138"/>
      <c r="E3" s="138"/>
      <c r="F3" s="138"/>
      <c r="G3" s="37" t="s">
        <v>188</v>
      </c>
      <c r="H3" s="48">
        <f>'Notas a los Edos Financieros'!D3</f>
        <v>4</v>
      </c>
    </row>
    <row r="4" spans="1:8" x14ac:dyDescent="0.2">
      <c r="A4" s="41" t="s">
        <v>189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584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190</v>
      </c>
      <c r="C8" s="47">
        <v>1331748.6599999999</v>
      </c>
      <c r="D8" s="43" t="s">
        <v>620</v>
      </c>
    </row>
    <row r="9" spans="1:8" x14ac:dyDescent="0.2">
      <c r="A9" s="45">
        <v>1115</v>
      </c>
      <c r="B9" s="43" t="s">
        <v>191</v>
      </c>
      <c r="C9" s="47">
        <v>0</v>
      </c>
    </row>
    <row r="10" spans="1:8" x14ac:dyDescent="0.2">
      <c r="A10" s="45">
        <v>1121</v>
      </c>
      <c r="B10" s="43" t="s">
        <v>192</v>
      </c>
      <c r="C10" s="47">
        <v>0</v>
      </c>
    </row>
    <row r="11" spans="1:8" x14ac:dyDescent="0.2">
      <c r="A11" s="45">
        <v>1211</v>
      </c>
      <c r="B11" s="43" t="s">
        <v>193</v>
      </c>
      <c r="C11" s="47">
        <v>0</v>
      </c>
    </row>
    <row r="13" spans="1:8" x14ac:dyDescent="0.2">
      <c r="A13" s="42" t="s">
        <v>585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194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195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586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196</v>
      </c>
      <c r="E19" s="44" t="s">
        <v>197</v>
      </c>
      <c r="F19" s="44" t="s">
        <v>198</v>
      </c>
      <c r="G19" s="44" t="s">
        <v>199</v>
      </c>
      <c r="H19" s="44" t="s">
        <v>200</v>
      </c>
    </row>
    <row r="20" spans="1:8" x14ac:dyDescent="0.2">
      <c r="A20" s="45">
        <v>1123</v>
      </c>
      <c r="B20" s="43" t="s">
        <v>201</v>
      </c>
      <c r="C20" s="47">
        <v>572</v>
      </c>
      <c r="D20" s="47">
        <v>0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202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605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606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610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208</v>
      </c>
      <c r="G31" s="44" t="s">
        <v>157</v>
      </c>
      <c r="H31" s="44"/>
    </row>
    <row r="32" spans="1:8" x14ac:dyDescent="0.2">
      <c r="A32" s="45">
        <v>1140</v>
      </c>
      <c r="B32" s="43" t="s">
        <v>209</v>
      </c>
      <c r="C32" s="47">
        <v>314397</v>
      </c>
    </row>
    <row r="33" spans="1:8" x14ac:dyDescent="0.2">
      <c r="A33" s="45">
        <v>1141</v>
      </c>
      <c r="B33" s="43" t="s">
        <v>210</v>
      </c>
      <c r="C33" s="47">
        <v>314397</v>
      </c>
      <c r="D33" s="43" t="s">
        <v>621</v>
      </c>
      <c r="E33" s="43" t="s">
        <v>622</v>
      </c>
      <c r="F33" s="43" t="s">
        <v>623</v>
      </c>
      <c r="G33" s="43" t="s">
        <v>624</v>
      </c>
    </row>
    <row r="34" spans="1:8" x14ac:dyDescent="0.2">
      <c r="A34" s="45">
        <v>1142</v>
      </c>
      <c r="B34" s="43" t="s">
        <v>211</v>
      </c>
      <c r="C34" s="47">
        <v>0</v>
      </c>
    </row>
    <row r="35" spans="1:8" x14ac:dyDescent="0.2">
      <c r="A35" s="45">
        <v>1143</v>
      </c>
      <c r="B35" s="43" t="s">
        <v>212</v>
      </c>
      <c r="C35" s="47">
        <v>0</v>
      </c>
    </row>
    <row r="36" spans="1:8" x14ac:dyDescent="0.2">
      <c r="A36" s="45">
        <v>1144</v>
      </c>
      <c r="B36" s="43" t="s">
        <v>213</v>
      </c>
      <c r="C36" s="47">
        <v>0</v>
      </c>
    </row>
    <row r="37" spans="1:8" x14ac:dyDescent="0.2">
      <c r="A37" s="45">
        <v>1145</v>
      </c>
      <c r="B37" s="43" t="s">
        <v>214</v>
      </c>
      <c r="C37" s="47">
        <v>0</v>
      </c>
    </row>
    <row r="39" spans="1:8" x14ac:dyDescent="0.2">
      <c r="A39" s="42" t="s">
        <v>587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215</v>
      </c>
      <c r="G40" s="44"/>
      <c r="H40" s="44"/>
    </row>
    <row r="41" spans="1:8" x14ac:dyDescent="0.2">
      <c r="A41" s="45">
        <v>1150</v>
      </c>
      <c r="B41" s="43" t="s">
        <v>216</v>
      </c>
      <c r="C41" s="47">
        <v>0</v>
      </c>
    </row>
    <row r="42" spans="1:8" x14ac:dyDescent="0.2">
      <c r="A42" s="45">
        <v>1151</v>
      </c>
      <c r="B42" s="43" t="s">
        <v>217</v>
      </c>
      <c r="C42" s="47">
        <v>0</v>
      </c>
    </row>
    <row r="44" spans="1:8" x14ac:dyDescent="0.2">
      <c r="A44" s="42" t="s">
        <v>588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200</v>
      </c>
      <c r="F45" s="44"/>
      <c r="G45" s="44"/>
      <c r="H45" s="44"/>
    </row>
    <row r="46" spans="1:8" x14ac:dyDescent="0.2">
      <c r="A46" s="45">
        <v>1213</v>
      </c>
      <c r="B46" s="43" t="s">
        <v>218</v>
      </c>
      <c r="C46" s="47">
        <v>0</v>
      </c>
    </row>
    <row r="48" spans="1:8" x14ac:dyDescent="0.2">
      <c r="A48" s="42" t="s">
        <v>589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219</v>
      </c>
      <c r="C50" s="47">
        <v>0</v>
      </c>
    </row>
    <row r="52" spans="1:8" x14ac:dyDescent="0.2">
      <c r="A52" s="42" t="s">
        <v>590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220</v>
      </c>
      <c r="H53" s="44" t="s">
        <v>160</v>
      </c>
    </row>
    <row r="54" spans="1:8" x14ac:dyDescent="0.2">
      <c r="A54" s="45">
        <v>1230</v>
      </c>
      <c r="B54" s="43" t="s">
        <v>221</v>
      </c>
      <c r="C54" s="47">
        <v>0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222</v>
      </c>
      <c r="C55" s="47">
        <v>0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223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224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225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226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227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228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229</v>
      </c>
      <c r="C62" s="47">
        <f>+C63+C64+C65+C66+C67+C68+C69+C70</f>
        <v>7212738.8099999996</v>
      </c>
      <c r="D62" s="47">
        <f>+D63+D64+D65+D66+D67+D68+D69+D70</f>
        <v>73095.239999999991</v>
      </c>
      <c r="E62" s="47">
        <f>+E63+E64+E65+E66+E67+E68+E69+E70</f>
        <v>-701831.83000000007</v>
      </c>
    </row>
    <row r="63" spans="1:8" x14ac:dyDescent="0.2">
      <c r="A63" s="45">
        <v>1241</v>
      </c>
      <c r="B63" s="43" t="s">
        <v>230</v>
      </c>
      <c r="C63" s="47">
        <v>692207.65</v>
      </c>
      <c r="D63" s="47">
        <v>62822.879999999997</v>
      </c>
      <c r="E63" s="47">
        <v>-599379.17000000004</v>
      </c>
      <c r="F63" s="43" t="s">
        <v>625</v>
      </c>
    </row>
    <row r="64" spans="1:8" x14ac:dyDescent="0.2">
      <c r="A64" s="45">
        <v>1242</v>
      </c>
      <c r="B64" s="43" t="s">
        <v>231</v>
      </c>
      <c r="C64" s="47">
        <v>0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232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233</v>
      </c>
      <c r="C66" s="47">
        <v>0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234</v>
      </c>
      <c r="C67" s="47">
        <v>83777.11</v>
      </c>
      <c r="D67" s="47">
        <v>0</v>
      </c>
      <c r="E67" s="47">
        <v>-71651.039999999994</v>
      </c>
      <c r="F67" s="43" t="s">
        <v>625</v>
      </c>
    </row>
    <row r="68" spans="1:8" x14ac:dyDescent="0.2">
      <c r="A68" s="45">
        <v>1246</v>
      </c>
      <c r="B68" s="43" t="s">
        <v>235</v>
      </c>
      <c r="C68" s="47">
        <v>107478.45</v>
      </c>
      <c r="D68" s="47">
        <v>10272.36</v>
      </c>
      <c r="E68" s="47">
        <v>-30801.62</v>
      </c>
      <c r="F68" s="43" t="s">
        <v>625</v>
      </c>
    </row>
    <row r="69" spans="1:8" x14ac:dyDescent="0.2">
      <c r="A69" s="45">
        <v>1247</v>
      </c>
      <c r="B69" s="43" t="s">
        <v>236</v>
      </c>
      <c r="C69" s="47">
        <v>6329275.5999999996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237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591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238</v>
      </c>
      <c r="F73" s="44" t="s">
        <v>153</v>
      </c>
      <c r="G73" s="44" t="s">
        <v>220</v>
      </c>
      <c r="H73" s="44" t="s">
        <v>160</v>
      </c>
    </row>
    <row r="74" spans="1:8" x14ac:dyDescent="0.2">
      <c r="A74" s="45">
        <v>1250</v>
      </c>
      <c r="B74" s="43" t="s">
        <v>239</v>
      </c>
      <c r="C74" s="47">
        <f>+C75+C76+C77+C78+C79+C80+C81+C82+C83+C84+C85+C86</f>
        <v>411231.63</v>
      </c>
      <c r="D74" s="47">
        <f>+D75+D76+D77+D78+D79+D80+D81+D82+D83+D84+D85+D86</f>
        <v>118321.1</v>
      </c>
      <c r="E74" s="47">
        <f>+E75+E76+E77+E78+E79+E80+E81+E82+E83+E84+E85+E86</f>
        <v>-560617.14</v>
      </c>
    </row>
    <row r="75" spans="1:8" x14ac:dyDescent="0.2">
      <c r="A75" s="45">
        <v>1251</v>
      </c>
      <c r="B75" s="43" t="s">
        <v>240</v>
      </c>
      <c r="C75" s="47">
        <v>118320</v>
      </c>
      <c r="D75" s="47">
        <v>118321.1</v>
      </c>
      <c r="E75" s="47">
        <v>-560617.14</v>
      </c>
    </row>
    <row r="76" spans="1:8" x14ac:dyDescent="0.2">
      <c r="A76" s="45">
        <v>1252</v>
      </c>
      <c r="B76" s="43" t="s">
        <v>241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242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243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244</v>
      </c>
      <c r="C79" s="47">
        <v>292911.63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245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246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247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248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249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250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251</v>
      </c>
      <c r="C86" s="47">
        <v>0</v>
      </c>
      <c r="D86" s="47">
        <v>0</v>
      </c>
      <c r="E86" s="47">
        <v>0</v>
      </c>
    </row>
    <row r="87" spans="1:8" x14ac:dyDescent="0.2">
      <c r="D87" s="47"/>
    </row>
    <row r="88" spans="1:8" x14ac:dyDescent="0.2">
      <c r="A88" s="42" t="s">
        <v>592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252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253</v>
      </c>
      <c r="C90" s="47">
        <v>0</v>
      </c>
    </row>
    <row r="91" spans="1:8" x14ac:dyDescent="0.2">
      <c r="A91" s="45">
        <v>1161</v>
      </c>
      <c r="B91" s="43" t="s">
        <v>254</v>
      </c>
      <c r="C91" s="47">
        <v>0</v>
      </c>
    </row>
    <row r="92" spans="1:8" x14ac:dyDescent="0.2">
      <c r="A92" s="45">
        <v>1162</v>
      </c>
      <c r="B92" s="43" t="s">
        <v>255</v>
      </c>
      <c r="C92" s="47">
        <v>0</v>
      </c>
      <c r="E92" s="47"/>
    </row>
    <row r="94" spans="1:8" x14ac:dyDescent="0.2">
      <c r="A94" s="42" t="s">
        <v>593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200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256</v>
      </c>
      <c r="C96" s="47">
        <v>0</v>
      </c>
    </row>
    <row r="97" spans="1:8" x14ac:dyDescent="0.2">
      <c r="A97" s="45">
        <v>1291</v>
      </c>
      <c r="B97" s="43" t="s">
        <v>257</v>
      </c>
      <c r="C97" s="47">
        <v>0</v>
      </c>
    </row>
    <row r="98" spans="1:8" x14ac:dyDescent="0.2">
      <c r="A98" s="45">
        <v>1292</v>
      </c>
      <c r="B98" s="43" t="s">
        <v>258</v>
      </c>
      <c r="C98" s="47">
        <v>0</v>
      </c>
    </row>
    <row r="99" spans="1:8" x14ac:dyDescent="0.2">
      <c r="A99" s="45">
        <v>1293</v>
      </c>
      <c r="B99" s="43" t="s">
        <v>259</v>
      </c>
      <c r="C99" s="47">
        <v>0</v>
      </c>
    </row>
    <row r="101" spans="1:8" x14ac:dyDescent="0.2">
      <c r="A101" s="42" t="s">
        <v>594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196</v>
      </c>
      <c r="E102" s="44" t="s">
        <v>197</v>
      </c>
      <c r="F102" s="44" t="s">
        <v>198</v>
      </c>
      <c r="G102" s="44" t="s">
        <v>260</v>
      </c>
      <c r="H102" s="44" t="s">
        <v>261</v>
      </c>
    </row>
    <row r="103" spans="1:8" x14ac:dyDescent="0.2">
      <c r="A103" s="45">
        <v>2110</v>
      </c>
      <c r="B103" s="43" t="s">
        <v>262</v>
      </c>
      <c r="C103" s="47">
        <f>+C104+C105+C106+C107+C108+C109+C110+C111+C112+C113+C114+C115+C116</f>
        <v>405095.61</v>
      </c>
      <c r="D103" s="47">
        <v>0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263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264</v>
      </c>
      <c r="C105" s="47">
        <v>383856.37</v>
      </c>
      <c r="D105" s="47">
        <v>0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265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266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267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268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269</v>
      </c>
      <c r="C110" s="47">
        <v>21239.24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271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272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273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274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275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595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200</v>
      </c>
      <c r="F119" s="44"/>
      <c r="G119" s="44"/>
      <c r="H119" s="44"/>
    </row>
    <row r="120" spans="1:8" x14ac:dyDescent="0.2">
      <c r="A120" s="45">
        <v>2160</v>
      </c>
      <c r="B120" s="43" t="s">
        <v>276</v>
      </c>
      <c r="C120" s="47">
        <v>0</v>
      </c>
    </row>
    <row r="121" spans="1:8" x14ac:dyDescent="0.2">
      <c r="A121" s="45">
        <v>2161</v>
      </c>
      <c r="B121" s="43" t="s">
        <v>277</v>
      </c>
      <c r="C121" s="47">
        <v>0</v>
      </c>
    </row>
    <row r="122" spans="1:8" x14ac:dyDescent="0.2">
      <c r="A122" s="45">
        <v>2162</v>
      </c>
      <c r="B122" s="43" t="s">
        <v>278</v>
      </c>
      <c r="C122" s="47">
        <v>0</v>
      </c>
    </row>
    <row r="123" spans="1:8" x14ac:dyDescent="0.2">
      <c r="A123" s="45">
        <v>2163</v>
      </c>
      <c r="B123" s="43" t="s">
        <v>279</v>
      </c>
      <c r="C123" s="47">
        <v>0</v>
      </c>
    </row>
    <row r="124" spans="1:8" x14ac:dyDescent="0.2">
      <c r="A124" s="45">
        <v>2164</v>
      </c>
      <c r="B124" s="43" t="s">
        <v>280</v>
      </c>
      <c r="C124" s="47">
        <v>0</v>
      </c>
    </row>
    <row r="125" spans="1:8" x14ac:dyDescent="0.2">
      <c r="A125" s="45">
        <v>2165</v>
      </c>
      <c r="B125" s="43" t="s">
        <v>281</v>
      </c>
      <c r="C125" s="47">
        <v>0</v>
      </c>
    </row>
    <row r="126" spans="1:8" x14ac:dyDescent="0.2">
      <c r="A126" s="45">
        <v>2166</v>
      </c>
      <c r="B126" s="43" t="s">
        <v>282</v>
      </c>
      <c r="C126" s="47">
        <v>0</v>
      </c>
    </row>
    <row r="127" spans="1:8" x14ac:dyDescent="0.2">
      <c r="A127" s="45">
        <v>2250</v>
      </c>
      <c r="B127" s="43" t="s">
        <v>283</v>
      </c>
      <c r="C127" s="47">
        <v>0</v>
      </c>
    </row>
    <row r="128" spans="1:8" x14ac:dyDescent="0.2">
      <c r="A128" s="45">
        <v>2251</v>
      </c>
      <c r="B128" s="43" t="s">
        <v>284</v>
      </c>
      <c r="C128" s="47">
        <v>0</v>
      </c>
    </row>
    <row r="129" spans="1:8" x14ac:dyDescent="0.2">
      <c r="A129" s="45">
        <v>2252</v>
      </c>
      <c r="B129" s="43" t="s">
        <v>285</v>
      </c>
      <c r="C129" s="47">
        <v>0</v>
      </c>
    </row>
    <row r="130" spans="1:8" x14ac:dyDescent="0.2">
      <c r="A130" s="45">
        <v>2253</v>
      </c>
      <c r="B130" s="43" t="s">
        <v>286</v>
      </c>
      <c r="C130" s="47">
        <v>0</v>
      </c>
    </row>
    <row r="131" spans="1:8" x14ac:dyDescent="0.2">
      <c r="A131" s="45">
        <v>2254</v>
      </c>
      <c r="B131" s="43" t="s">
        <v>287</v>
      </c>
      <c r="C131" s="47">
        <v>0</v>
      </c>
    </row>
    <row r="132" spans="1:8" x14ac:dyDescent="0.2">
      <c r="A132" s="45">
        <v>2255</v>
      </c>
      <c r="B132" s="43" t="s">
        <v>288</v>
      </c>
      <c r="C132" s="47">
        <v>0</v>
      </c>
    </row>
    <row r="133" spans="1:8" x14ac:dyDescent="0.2">
      <c r="A133" s="45">
        <v>2256</v>
      </c>
      <c r="B133" s="43" t="s">
        <v>289</v>
      </c>
      <c r="C133" s="47">
        <v>0</v>
      </c>
    </row>
    <row r="135" spans="1:8" x14ac:dyDescent="0.2">
      <c r="A135" s="42" t="s">
        <v>596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200</v>
      </c>
      <c r="F136" s="46"/>
      <c r="G136" s="46"/>
      <c r="H136" s="46"/>
    </row>
    <row r="137" spans="1:8" x14ac:dyDescent="0.2">
      <c r="A137" s="45">
        <v>2159</v>
      </c>
      <c r="B137" s="43" t="s">
        <v>290</v>
      </c>
      <c r="C137" s="47">
        <v>0</v>
      </c>
    </row>
    <row r="138" spans="1:8" x14ac:dyDescent="0.2">
      <c r="A138" s="45">
        <v>2199</v>
      </c>
      <c r="B138" s="43" t="s">
        <v>291</v>
      </c>
      <c r="C138" s="47">
        <v>0</v>
      </c>
    </row>
    <row r="139" spans="1:8" x14ac:dyDescent="0.2">
      <c r="A139" s="45">
        <v>2240</v>
      </c>
      <c r="B139" s="43" t="s">
        <v>292</v>
      </c>
      <c r="C139" s="47">
        <v>0</v>
      </c>
    </row>
    <row r="140" spans="1:8" x14ac:dyDescent="0.2">
      <c r="A140" s="45">
        <v>2241</v>
      </c>
      <c r="B140" s="43" t="s">
        <v>293</v>
      </c>
      <c r="C140" s="47">
        <v>0</v>
      </c>
    </row>
    <row r="141" spans="1:8" x14ac:dyDescent="0.2">
      <c r="A141" s="45">
        <v>2242</v>
      </c>
      <c r="B141" s="43" t="s">
        <v>294</v>
      </c>
      <c r="C141" s="47">
        <v>0</v>
      </c>
    </row>
    <row r="142" spans="1:8" x14ac:dyDescent="0.2">
      <c r="A142" s="45">
        <v>2249</v>
      </c>
      <c r="B142" s="43" t="s">
        <v>295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612</v>
      </c>
    </row>
    <row r="10" spans="1:2" ht="15" customHeight="1" x14ac:dyDescent="0.2">
      <c r="A10" s="119"/>
      <c r="B10" s="29" t="s">
        <v>613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="122" zoomScaleNormal="122" workbookViewId="0">
      <selection activeCell="C122" sqref="C122"/>
    </sheetView>
  </sheetViews>
  <sheetFormatPr baseColWidth="10" defaultColWidth="9.109375" defaultRowHeight="10.199999999999999" x14ac:dyDescent="0.2"/>
  <cols>
    <col min="1" max="1" width="10" style="43" customWidth="1"/>
    <col min="2" max="2" width="72.88671875" style="43" bestFit="1" customWidth="1"/>
    <col min="3" max="3" width="15.6640625" style="43" customWidth="1"/>
    <col min="4" max="5" width="19.6640625" style="43" customWidth="1"/>
    <col min="6" max="16384" width="9.109375" style="43"/>
  </cols>
  <sheetData>
    <row r="1" spans="1:5" s="49" customFormat="1" ht="18.899999999999999" customHeight="1" x14ac:dyDescent="0.3">
      <c r="A1" s="135" t="str">
        <f>ESF!A1</f>
        <v>Fideicomiso Museo de la Ciudad de León</v>
      </c>
      <c r="B1" s="135"/>
      <c r="C1" s="135"/>
      <c r="D1" s="37" t="s">
        <v>185</v>
      </c>
      <c r="E1" s="48">
        <f>'Notas a los Edos Financieros'!D1</f>
        <v>2020</v>
      </c>
    </row>
    <row r="2" spans="1:5" s="39" customFormat="1" ht="18.899999999999999" customHeight="1" x14ac:dyDescent="0.3">
      <c r="A2" s="135" t="s">
        <v>296</v>
      </c>
      <c r="B2" s="135"/>
      <c r="C2" s="135"/>
      <c r="D2" s="37" t="s">
        <v>187</v>
      </c>
      <c r="E2" s="48" t="str">
        <f>'Notas a los Edos Financieros'!D2</f>
        <v>Anual</v>
      </c>
    </row>
    <row r="3" spans="1:5" s="39" customFormat="1" ht="18.899999999999999" customHeight="1" x14ac:dyDescent="0.3">
      <c r="A3" s="135" t="str">
        <f>ESF!A3</f>
        <v>Correspondiente del 1 de enero al 31 de diciembre de 2020</v>
      </c>
      <c r="B3" s="135"/>
      <c r="C3" s="135"/>
      <c r="D3" s="37" t="s">
        <v>188</v>
      </c>
      <c r="E3" s="48">
        <f>'Notas a los Edos Financieros'!D3</f>
        <v>4</v>
      </c>
    </row>
    <row r="4" spans="1:5" x14ac:dyDescent="0.2">
      <c r="A4" s="41" t="s">
        <v>189</v>
      </c>
      <c r="B4" s="42"/>
      <c r="C4" s="42"/>
      <c r="D4" s="42"/>
      <c r="E4" s="42"/>
    </row>
    <row r="6" spans="1:5" x14ac:dyDescent="0.2">
      <c r="A6" s="67" t="s">
        <v>576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297</v>
      </c>
      <c r="E7" s="68"/>
    </row>
    <row r="8" spans="1:5" x14ac:dyDescent="0.2">
      <c r="A8" s="70">
        <v>4100</v>
      </c>
      <c r="B8" s="71" t="s">
        <v>298</v>
      </c>
      <c r="C8" s="74">
        <f>+C9+C9++C10+C11+C12+C13+C14+C15+C16+C17+C18+C19+C20+C21+C22+C23+C24+C25+C26+C27+C28+C29+C30+C31+C32+C33+C34+C35+C36+C37+C38+C39+C40+C41+C42+C43+C44+C45+C46+C47+C48+C49+C50+C50+C51+C52+C53+C54</f>
        <v>1352</v>
      </c>
      <c r="D8" s="71"/>
      <c r="E8" s="69"/>
    </row>
    <row r="9" spans="1:5" x14ac:dyDescent="0.2">
      <c r="A9" s="70">
        <v>4110</v>
      </c>
      <c r="B9" s="71" t="s">
        <v>299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300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301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302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303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304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305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306</v>
      </c>
      <c r="C16" s="74">
        <v>0</v>
      </c>
      <c r="D16" s="71"/>
      <c r="E16" s="69"/>
    </row>
    <row r="17" spans="1:5" ht="20.399999999999999" x14ac:dyDescent="0.2">
      <c r="A17" s="70">
        <v>4118</v>
      </c>
      <c r="B17" s="72" t="s">
        <v>495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307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308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309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496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310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311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312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313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314</v>
      </c>
      <c r="C26" s="74">
        <v>0</v>
      </c>
      <c r="D26" s="71"/>
      <c r="E26" s="69"/>
    </row>
    <row r="27" spans="1:5" ht="20.399999999999999" x14ac:dyDescent="0.2">
      <c r="A27" s="70">
        <v>4132</v>
      </c>
      <c r="B27" s="72" t="s">
        <v>497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315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316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317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318</v>
      </c>
      <c r="C31" s="74">
        <v>0</v>
      </c>
      <c r="D31" s="71"/>
      <c r="E31" s="69"/>
    </row>
    <row r="32" spans="1:5" ht="20.399999999999999" x14ac:dyDescent="0.2">
      <c r="A32" s="70">
        <v>4145</v>
      </c>
      <c r="B32" s="72" t="s">
        <v>498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319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499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499</v>
      </c>
      <c r="C35" s="74">
        <v>0</v>
      </c>
      <c r="D35" s="71"/>
      <c r="E35" s="69"/>
    </row>
    <row r="36" spans="1:5" ht="20.399999999999999" x14ac:dyDescent="0.2">
      <c r="A36" s="70">
        <v>4154</v>
      </c>
      <c r="B36" s="72" t="s">
        <v>500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501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320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321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322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323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324</v>
      </c>
      <c r="C42" s="74">
        <v>0</v>
      </c>
      <c r="D42" s="71"/>
      <c r="E42" s="69"/>
    </row>
    <row r="43" spans="1:5" ht="20.399999999999999" x14ac:dyDescent="0.2">
      <c r="A43" s="70">
        <v>4166</v>
      </c>
      <c r="B43" s="72" t="s">
        <v>502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325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326</v>
      </c>
      <c r="C45" s="74">
        <v>1352</v>
      </c>
      <c r="D45" s="71" t="s">
        <v>626</v>
      </c>
      <c r="E45" s="69"/>
    </row>
    <row r="46" spans="1:5" x14ac:dyDescent="0.2">
      <c r="A46" s="70">
        <v>4170</v>
      </c>
      <c r="B46" s="71" t="s">
        <v>503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504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505</v>
      </c>
      <c r="C48" s="74">
        <v>0</v>
      </c>
      <c r="D48" s="71"/>
      <c r="E48" s="69"/>
    </row>
    <row r="49" spans="1:5" ht="20.399999999999999" x14ac:dyDescent="0.2">
      <c r="A49" s="70">
        <v>4173</v>
      </c>
      <c r="B49" s="72" t="s">
        <v>506</v>
      </c>
      <c r="C49" s="74">
        <v>0</v>
      </c>
      <c r="D49" s="71"/>
      <c r="E49" s="69"/>
    </row>
    <row r="50" spans="1:5" ht="20.399999999999999" x14ac:dyDescent="0.2">
      <c r="A50" s="70">
        <v>4174</v>
      </c>
      <c r="B50" s="72" t="s">
        <v>507</v>
      </c>
      <c r="C50" s="74">
        <v>0</v>
      </c>
      <c r="D50" s="71"/>
      <c r="E50" s="69"/>
    </row>
    <row r="51" spans="1:5" ht="20.399999999999999" x14ac:dyDescent="0.2">
      <c r="A51" s="70">
        <v>4175</v>
      </c>
      <c r="B51" s="72" t="s">
        <v>508</v>
      </c>
      <c r="C51" s="74">
        <v>0</v>
      </c>
      <c r="D51" s="71"/>
      <c r="E51" s="69"/>
    </row>
    <row r="52" spans="1:5" ht="20.399999999999999" x14ac:dyDescent="0.2">
      <c r="A52" s="70">
        <v>4176</v>
      </c>
      <c r="B52" s="72" t="s">
        <v>509</v>
      </c>
      <c r="C52" s="74">
        <v>0</v>
      </c>
      <c r="D52" s="71"/>
      <c r="E52" s="69"/>
    </row>
    <row r="53" spans="1:5" ht="20.399999999999999" x14ac:dyDescent="0.2">
      <c r="A53" s="70">
        <v>4177</v>
      </c>
      <c r="B53" s="72" t="s">
        <v>510</v>
      </c>
      <c r="C53" s="74">
        <v>0</v>
      </c>
      <c r="D53" s="71"/>
      <c r="E53" s="69"/>
    </row>
    <row r="54" spans="1:5" ht="20.399999999999999" x14ac:dyDescent="0.2">
      <c r="A54" s="70">
        <v>4178</v>
      </c>
      <c r="B54" s="72" t="s">
        <v>511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577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297</v>
      </c>
      <c r="E57" s="68"/>
    </row>
    <row r="58" spans="1:5" ht="30.6" x14ac:dyDescent="0.2">
      <c r="A58" s="70">
        <v>4200</v>
      </c>
      <c r="B58" s="72" t="s">
        <v>512</v>
      </c>
      <c r="C58" s="74">
        <f>+C59+C60+C61+C62+C63+C64+C65+C66+C67+C68+C69</f>
        <v>3372072</v>
      </c>
      <c r="D58" s="71"/>
      <c r="E58" s="69"/>
    </row>
    <row r="59" spans="1:5" ht="20.399999999999999" x14ac:dyDescent="0.2">
      <c r="A59" s="70">
        <v>4210</v>
      </c>
      <c r="B59" s="72" t="s">
        <v>513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327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328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329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514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515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330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331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332</v>
      </c>
      <c r="C67" s="74">
        <v>3372072</v>
      </c>
      <c r="D67" s="71"/>
      <c r="E67" s="69"/>
    </row>
    <row r="68" spans="1:5" x14ac:dyDescent="0.2">
      <c r="A68" s="70">
        <v>4225</v>
      </c>
      <c r="B68" s="71" t="s">
        <v>334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516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609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200</v>
      </c>
    </row>
    <row r="73" spans="1:5" x14ac:dyDescent="0.2">
      <c r="A73" s="73">
        <v>4300</v>
      </c>
      <c r="B73" s="71" t="s">
        <v>335</v>
      </c>
      <c r="C73" s="74">
        <f>+C74+C75+C76+C77+C78+C79+C80+C81+C82+C83+C84+C85+C86+C87+C88+C89+C90+C91+C92+C93+C94</f>
        <v>68575.09</v>
      </c>
      <c r="D73" s="71"/>
      <c r="E73" s="71"/>
    </row>
    <row r="74" spans="1:5" x14ac:dyDescent="0.2">
      <c r="A74" s="73">
        <v>4310</v>
      </c>
      <c r="B74" s="71" t="s">
        <v>336</v>
      </c>
      <c r="C74" s="74">
        <v>68575.09</v>
      </c>
      <c r="D74" s="71" t="s">
        <v>627</v>
      </c>
      <c r="E74" s="71"/>
    </row>
    <row r="75" spans="1:5" x14ac:dyDescent="0.2">
      <c r="A75" s="73">
        <v>4311</v>
      </c>
      <c r="B75" s="71" t="s">
        <v>517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337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338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339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340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341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342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343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344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344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345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345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346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347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518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348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349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350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519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346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578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351</v>
      </c>
      <c r="E97" s="68" t="s">
        <v>200</v>
      </c>
    </row>
    <row r="98" spans="1:5" x14ac:dyDescent="0.2">
      <c r="A98" s="73">
        <v>5000</v>
      </c>
      <c r="B98" s="71" t="s">
        <v>352</v>
      </c>
      <c r="C98" s="74">
        <f>+C99+C185</f>
        <v>3235889.37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353</v>
      </c>
      <c r="C99" s="74">
        <f>+C100+C107+C117</f>
        <v>3044473.0300000003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354</v>
      </c>
      <c r="C100" s="74">
        <f>+C101+C102+C103+C104+C105+C106</f>
        <v>2052942.79</v>
      </c>
      <c r="D100" s="75">
        <f t="shared" ref="D100:D163" si="0">C100/$C$99</f>
        <v>0.67431794263587219</v>
      </c>
      <c r="E100" s="71"/>
    </row>
    <row r="101" spans="1:5" x14ac:dyDescent="0.2">
      <c r="A101" s="73">
        <v>5111</v>
      </c>
      <c r="B101" s="71" t="s">
        <v>355</v>
      </c>
      <c r="C101" s="74">
        <v>1397900.56</v>
      </c>
      <c r="D101" s="75">
        <f t="shared" si="0"/>
        <v>0.45916010627297293</v>
      </c>
      <c r="E101" s="71" t="s">
        <v>628</v>
      </c>
    </row>
    <row r="102" spans="1:5" x14ac:dyDescent="0.2">
      <c r="A102" s="73">
        <v>5112</v>
      </c>
      <c r="B102" s="71" t="s">
        <v>356</v>
      </c>
      <c r="C102" s="74">
        <v>0</v>
      </c>
      <c r="D102" s="75">
        <f t="shared" si="0"/>
        <v>0</v>
      </c>
      <c r="E102" s="71"/>
    </row>
    <row r="103" spans="1:5" x14ac:dyDescent="0.2">
      <c r="A103" s="73">
        <v>5113</v>
      </c>
      <c r="B103" s="71" t="s">
        <v>357</v>
      </c>
      <c r="C103" s="74">
        <v>189191.82</v>
      </c>
      <c r="D103" s="75">
        <f t="shared" si="0"/>
        <v>6.2142715056339323E-2</v>
      </c>
      <c r="E103" s="71"/>
    </row>
    <row r="104" spans="1:5" x14ac:dyDescent="0.2">
      <c r="A104" s="73">
        <v>5114</v>
      </c>
      <c r="B104" s="71" t="s">
        <v>358</v>
      </c>
      <c r="C104" s="74">
        <v>301232.89</v>
      </c>
      <c r="D104" s="75">
        <f t="shared" si="0"/>
        <v>9.8944180825934258E-2</v>
      </c>
      <c r="E104" s="71" t="s">
        <v>629</v>
      </c>
    </row>
    <row r="105" spans="1:5" x14ac:dyDescent="0.2">
      <c r="A105" s="73">
        <v>5115</v>
      </c>
      <c r="B105" s="71" t="s">
        <v>359</v>
      </c>
      <c r="C105" s="74">
        <v>164617.51999999999</v>
      </c>
      <c r="D105" s="75">
        <f t="shared" si="0"/>
        <v>5.4070940480625634E-2</v>
      </c>
      <c r="E105" s="71"/>
    </row>
    <row r="106" spans="1:5" x14ac:dyDescent="0.2">
      <c r="A106" s="73">
        <v>5116</v>
      </c>
      <c r="B106" s="71" t="s">
        <v>360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361</v>
      </c>
      <c r="C107" s="74">
        <f>+C108+C109+C110+C111+C112+C113+C114+C115+C116</f>
        <v>68289.02</v>
      </c>
      <c r="D107" s="75">
        <f t="shared" si="0"/>
        <v>2.2430489390802714E-2</v>
      </c>
      <c r="E107" s="71"/>
    </row>
    <row r="108" spans="1:5" x14ac:dyDescent="0.2">
      <c r="A108" s="73">
        <v>5121</v>
      </c>
      <c r="B108" s="71" t="s">
        <v>362</v>
      </c>
      <c r="C108" s="74">
        <v>46306.960000000006</v>
      </c>
      <c r="D108" s="75">
        <f t="shared" si="0"/>
        <v>1.5210172513829102E-2</v>
      </c>
      <c r="E108" s="71"/>
    </row>
    <row r="109" spans="1:5" x14ac:dyDescent="0.2">
      <c r="A109" s="73">
        <v>5122</v>
      </c>
      <c r="B109" s="71" t="s">
        <v>363</v>
      </c>
      <c r="C109" s="74">
        <v>315</v>
      </c>
      <c r="D109" s="75">
        <f t="shared" si="0"/>
        <v>1.0346618179764266E-4</v>
      </c>
      <c r="E109" s="71"/>
    </row>
    <row r="110" spans="1:5" x14ac:dyDescent="0.2">
      <c r="A110" s="73">
        <v>5123</v>
      </c>
      <c r="B110" s="71" t="s">
        <v>364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365</v>
      </c>
      <c r="C111" s="74">
        <v>5903.06</v>
      </c>
      <c r="D111" s="75">
        <f t="shared" si="0"/>
        <v>1.9389431083250556E-3</v>
      </c>
      <c r="E111" s="71"/>
    </row>
    <row r="112" spans="1:5" x14ac:dyDescent="0.2">
      <c r="A112" s="73">
        <v>5125</v>
      </c>
      <c r="B112" s="71" t="s">
        <v>366</v>
      </c>
      <c r="C112" s="74">
        <v>0</v>
      </c>
      <c r="D112" s="75">
        <f t="shared" si="0"/>
        <v>0</v>
      </c>
      <c r="E112" s="71"/>
    </row>
    <row r="113" spans="1:5" x14ac:dyDescent="0.2">
      <c r="A113" s="73">
        <v>5126</v>
      </c>
      <c r="B113" s="71" t="s">
        <v>367</v>
      </c>
      <c r="C113" s="74">
        <v>0</v>
      </c>
      <c r="D113" s="75">
        <f t="shared" si="0"/>
        <v>0</v>
      </c>
      <c r="E113" s="71"/>
    </row>
    <row r="114" spans="1:5" x14ac:dyDescent="0.2">
      <c r="A114" s="73">
        <v>5127</v>
      </c>
      <c r="B114" s="71" t="s">
        <v>368</v>
      </c>
      <c r="C114" s="74">
        <v>15764</v>
      </c>
      <c r="D114" s="75">
        <f t="shared" si="0"/>
        <v>5.1779075868509166E-3</v>
      </c>
      <c r="E114" s="71"/>
    </row>
    <row r="115" spans="1:5" x14ac:dyDescent="0.2">
      <c r="A115" s="73">
        <v>5128</v>
      </c>
      <c r="B115" s="71" t="s">
        <v>369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370</v>
      </c>
      <c r="C116" s="74">
        <v>0</v>
      </c>
      <c r="D116" s="75">
        <f t="shared" si="0"/>
        <v>0</v>
      </c>
      <c r="E116" s="71"/>
    </row>
    <row r="117" spans="1:5" x14ac:dyDescent="0.2">
      <c r="A117" s="73">
        <v>5130</v>
      </c>
      <c r="B117" s="71" t="s">
        <v>371</v>
      </c>
      <c r="C117" s="74">
        <f>+C118+C119+C120+C121+C122+C123+C124+C125+C126</f>
        <v>923241.22</v>
      </c>
      <c r="D117" s="75">
        <f t="shared" si="0"/>
        <v>0.30325156797332503</v>
      </c>
      <c r="E117" s="71"/>
    </row>
    <row r="118" spans="1:5" x14ac:dyDescent="0.2">
      <c r="A118" s="73">
        <v>5131</v>
      </c>
      <c r="B118" s="71" t="s">
        <v>372</v>
      </c>
      <c r="C118" s="74">
        <v>99677.909999999989</v>
      </c>
      <c r="D118" s="75">
        <f t="shared" si="0"/>
        <v>3.2740611927838288E-2</v>
      </c>
      <c r="E118" s="71"/>
    </row>
    <row r="119" spans="1:5" x14ac:dyDescent="0.2">
      <c r="A119" s="73">
        <v>5132</v>
      </c>
      <c r="B119" s="71" t="s">
        <v>373</v>
      </c>
      <c r="C119" s="74">
        <v>0</v>
      </c>
      <c r="D119" s="75">
        <f t="shared" si="0"/>
        <v>0</v>
      </c>
      <c r="E119" s="71"/>
    </row>
    <row r="120" spans="1:5" x14ac:dyDescent="0.2">
      <c r="A120" s="73">
        <v>5133</v>
      </c>
      <c r="B120" s="71" t="s">
        <v>374</v>
      </c>
      <c r="C120" s="74">
        <v>154394.57000000004</v>
      </c>
      <c r="D120" s="75">
        <f t="shared" si="0"/>
        <v>5.0713068724409102E-2</v>
      </c>
      <c r="E120" s="71"/>
    </row>
    <row r="121" spans="1:5" x14ac:dyDescent="0.2">
      <c r="A121" s="73">
        <v>5134</v>
      </c>
      <c r="B121" s="71" t="s">
        <v>375</v>
      </c>
      <c r="C121" s="74">
        <v>33061.9</v>
      </c>
      <c r="D121" s="75">
        <f t="shared" si="0"/>
        <v>1.0859646209445973E-2</v>
      </c>
      <c r="E121" s="71"/>
    </row>
    <row r="122" spans="1:5" x14ac:dyDescent="0.2">
      <c r="A122" s="73">
        <v>5135</v>
      </c>
      <c r="B122" s="71" t="s">
        <v>376</v>
      </c>
      <c r="C122" s="74">
        <v>591191.91</v>
      </c>
      <c r="D122" s="75">
        <f t="shared" si="0"/>
        <v>0.19418530043604951</v>
      </c>
      <c r="E122" s="71"/>
    </row>
    <row r="123" spans="1:5" x14ac:dyDescent="0.2">
      <c r="A123" s="73">
        <v>5136</v>
      </c>
      <c r="B123" s="71" t="s">
        <v>377</v>
      </c>
      <c r="C123" s="74">
        <v>825.97</v>
      </c>
      <c r="D123" s="75">
        <f t="shared" si="0"/>
        <v>2.7130146723618702E-4</v>
      </c>
      <c r="E123" s="71"/>
    </row>
    <row r="124" spans="1:5" x14ac:dyDescent="0.2">
      <c r="A124" s="73">
        <v>5137</v>
      </c>
      <c r="B124" s="71" t="s">
        <v>378</v>
      </c>
      <c r="C124" s="74">
        <v>911</v>
      </c>
      <c r="D124" s="75">
        <f t="shared" si="0"/>
        <v>2.9923076704016651E-4</v>
      </c>
      <c r="E124" s="71"/>
    </row>
    <row r="125" spans="1:5" x14ac:dyDescent="0.2">
      <c r="A125" s="73">
        <v>5138</v>
      </c>
      <c r="B125" s="71" t="s">
        <v>379</v>
      </c>
      <c r="C125" s="74">
        <v>0</v>
      </c>
      <c r="D125" s="75">
        <f t="shared" si="0"/>
        <v>0</v>
      </c>
      <c r="E125" s="71"/>
    </row>
    <row r="126" spans="1:5" x14ac:dyDescent="0.2">
      <c r="A126" s="73">
        <v>5139</v>
      </c>
      <c r="B126" s="71" t="s">
        <v>380</v>
      </c>
      <c r="C126" s="74">
        <v>43177.96</v>
      </c>
      <c r="D126" s="75">
        <f t="shared" si="0"/>
        <v>1.4182408441305848E-2</v>
      </c>
      <c r="E126" s="71"/>
    </row>
    <row r="127" spans="1:5" x14ac:dyDescent="0.2">
      <c r="A127" s="73">
        <v>5200</v>
      </c>
      <c r="B127" s="71" t="s">
        <v>381</v>
      </c>
      <c r="C127" s="74">
        <v>0</v>
      </c>
      <c r="D127" s="75">
        <f t="shared" si="0"/>
        <v>0</v>
      </c>
      <c r="E127" s="71"/>
    </row>
    <row r="128" spans="1:5" x14ac:dyDescent="0.2">
      <c r="A128" s="73">
        <v>5210</v>
      </c>
      <c r="B128" s="71" t="s">
        <v>382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383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384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385</v>
      </c>
      <c r="C131" s="74"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386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387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332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388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389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333</v>
      </c>
      <c r="C137" s="74">
        <v>0</v>
      </c>
      <c r="D137" s="75">
        <f t="shared" si="0"/>
        <v>0</v>
      </c>
      <c r="E137" s="71"/>
    </row>
    <row r="138" spans="1:5" x14ac:dyDescent="0.2">
      <c r="A138" s="73">
        <v>5241</v>
      </c>
      <c r="B138" s="71" t="s">
        <v>390</v>
      </c>
      <c r="C138" s="74">
        <v>0</v>
      </c>
      <c r="D138" s="75">
        <f t="shared" si="0"/>
        <v>0</v>
      </c>
      <c r="E138" s="71"/>
    </row>
    <row r="139" spans="1:5" x14ac:dyDescent="0.2">
      <c r="A139" s="73">
        <v>5242</v>
      </c>
      <c r="B139" s="71" t="s">
        <v>391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392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393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334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394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395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396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397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398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399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400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401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402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403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404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405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406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407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408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409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410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411</v>
      </c>
      <c r="C160" s="74">
        <f>+C161+C164+C167</f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327</v>
      </c>
      <c r="C161" s="74">
        <f>+C162+C163</f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412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413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328</v>
      </c>
      <c r="C164" s="74">
        <f>+C165+C166</f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414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415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329</v>
      </c>
      <c r="C167" s="74">
        <f>+C168+C169</f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416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417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418</v>
      </c>
      <c r="C170" s="74">
        <f>+C171+C174+C177+C180+C182</f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419</v>
      </c>
      <c r="C171" s="74">
        <f>+C172+C173</f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420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421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422</v>
      </c>
      <c r="C174" s="74">
        <f>+C175+C176</f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423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424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425</v>
      </c>
      <c r="C177" s="74">
        <f>+C178+C179</f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426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427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428</v>
      </c>
      <c r="C180" s="74">
        <f>+C181</f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428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429</v>
      </c>
      <c r="C182" s="74">
        <f>+C183+C184</f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430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431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432</v>
      </c>
      <c r="C185" s="74">
        <f>+C186+C195+C198+C204+C206+C208</f>
        <v>191416.34000000003</v>
      </c>
      <c r="D185" s="75">
        <f t="shared" si="1"/>
        <v>6.2873389947553593E-2</v>
      </c>
      <c r="E185" s="71"/>
    </row>
    <row r="186" spans="1:5" x14ac:dyDescent="0.2">
      <c r="A186" s="73">
        <v>5510</v>
      </c>
      <c r="B186" s="71" t="s">
        <v>433</v>
      </c>
      <c r="C186" s="74">
        <f>+C187+C188+C189+C190+C191+C192+C193+C194</f>
        <v>191416.34000000003</v>
      </c>
      <c r="D186" s="75">
        <f t="shared" si="1"/>
        <v>6.2873389947553593E-2</v>
      </c>
      <c r="E186" s="71"/>
    </row>
    <row r="187" spans="1:5" x14ac:dyDescent="0.2">
      <c r="A187" s="73">
        <v>5511</v>
      </c>
      <c r="B187" s="71" t="s">
        <v>434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435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436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437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438</v>
      </c>
      <c r="C191" s="74">
        <v>73095.240000000005</v>
      </c>
      <c r="D191" s="75">
        <f t="shared" si="1"/>
        <v>2.4009159969467689E-2</v>
      </c>
      <c r="E191" s="71"/>
    </row>
    <row r="192" spans="1:5" x14ac:dyDescent="0.2">
      <c r="A192" s="73">
        <v>5516</v>
      </c>
      <c r="B192" s="71" t="s">
        <v>439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440</v>
      </c>
      <c r="C193" s="74">
        <v>118321.1</v>
      </c>
      <c r="D193" s="75">
        <f t="shared" si="1"/>
        <v>3.8864229978085897E-2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f>+C196+C197</f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441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442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443</v>
      </c>
      <c r="C198" s="74">
        <f>+C199+C200+C201+C202+C203</f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444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445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446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447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448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449</v>
      </c>
      <c r="C204" s="74">
        <f>+C205</f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449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450</v>
      </c>
      <c r="C206" s="74">
        <f>+C207</f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450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451</v>
      </c>
      <c r="C208" s="74">
        <f>+C209+C210+C211+C212+C213+C214+C215+C216+C217</f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452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453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454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520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456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349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457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521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458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f>+C219+C220</f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459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460</v>
      </c>
      <c r="C220" s="74">
        <v>0</v>
      </c>
      <c r="D220" s="75">
        <f t="shared" si="1"/>
        <v>0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" right="0" top="0" bottom="0" header="0" footer="0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579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580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581</v>
      </c>
      <c r="B12" s="27" t="s">
        <v>150</v>
      </c>
    </row>
    <row r="13" spans="1:2" ht="20.399999999999999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19" sqref="E19"/>
    </sheetView>
  </sheetViews>
  <sheetFormatPr baseColWidth="10" defaultColWidth="9.109375" defaultRowHeight="10.199999999999999" x14ac:dyDescent="0.2"/>
  <cols>
    <col min="1" max="1" width="10" style="52" customWidth="1"/>
    <col min="2" max="2" width="48.109375" style="52" customWidth="1"/>
    <col min="3" max="3" width="22.88671875" style="52" customWidth="1"/>
    <col min="4" max="5" width="16.6640625" style="52" customWidth="1"/>
    <col min="6" max="16384" width="9.109375" style="52"/>
  </cols>
  <sheetData>
    <row r="1" spans="1:7" ht="18.899999999999999" customHeight="1" x14ac:dyDescent="0.2">
      <c r="A1" s="139" t="str">
        <f>ESF!A1</f>
        <v>Fideicomiso Museo de la Ciudad de León</v>
      </c>
      <c r="B1" s="139"/>
      <c r="C1" s="139"/>
      <c r="D1" s="50" t="s">
        <v>185</v>
      </c>
      <c r="E1" s="51">
        <f>ESF!H1</f>
        <v>2020</v>
      </c>
    </row>
    <row r="2" spans="1:7" ht="18.899999999999999" customHeight="1" x14ac:dyDescent="0.2">
      <c r="A2" s="139" t="s">
        <v>461</v>
      </c>
      <c r="B2" s="139"/>
      <c r="C2" s="139"/>
      <c r="D2" s="50" t="s">
        <v>187</v>
      </c>
      <c r="E2" s="51" t="str">
        <f>ESF!H2</f>
        <v>Anual</v>
      </c>
    </row>
    <row r="3" spans="1:7" ht="18.899999999999999" customHeight="1" x14ac:dyDescent="0.2">
      <c r="A3" s="139" t="str">
        <f>ESF!A3</f>
        <v>Correspondiente del 1 de enero al 31 de diciembre de 2020</v>
      </c>
      <c r="B3" s="139"/>
      <c r="C3" s="139"/>
      <c r="D3" s="50" t="s">
        <v>188</v>
      </c>
      <c r="E3" s="51">
        <f>ESF!H3</f>
        <v>4</v>
      </c>
    </row>
    <row r="4" spans="1:7" x14ac:dyDescent="0.2">
      <c r="A4" s="53" t="s">
        <v>189</v>
      </c>
      <c r="B4" s="54"/>
      <c r="C4" s="54"/>
      <c r="D4" s="54"/>
      <c r="E4" s="54"/>
    </row>
    <row r="6" spans="1:7" x14ac:dyDescent="0.2">
      <c r="A6" s="54" t="s">
        <v>163</v>
      </c>
      <c r="B6" s="54"/>
      <c r="C6" s="54"/>
      <c r="D6" s="54"/>
      <c r="E6" s="54"/>
    </row>
    <row r="7" spans="1:7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7" x14ac:dyDescent="0.2">
      <c r="A8" s="56">
        <v>3110</v>
      </c>
      <c r="B8" s="52" t="s">
        <v>328</v>
      </c>
      <c r="C8" s="57">
        <v>5918104.5</v>
      </c>
      <c r="D8" s="52" t="s">
        <v>630</v>
      </c>
    </row>
    <row r="9" spans="1:7" x14ac:dyDescent="0.2">
      <c r="A9" s="56">
        <v>3120</v>
      </c>
      <c r="B9" s="52" t="s">
        <v>462</v>
      </c>
      <c r="C9" s="57">
        <v>40400</v>
      </c>
      <c r="G9" s="57"/>
    </row>
    <row r="10" spans="1:7" x14ac:dyDescent="0.2">
      <c r="A10" s="56">
        <v>3130</v>
      </c>
      <c r="B10" s="52" t="s">
        <v>463</v>
      </c>
      <c r="C10" s="57">
        <v>0</v>
      </c>
    </row>
    <row r="12" spans="1:7" x14ac:dyDescent="0.2">
      <c r="A12" s="54" t="s">
        <v>165</v>
      </c>
      <c r="B12" s="54"/>
      <c r="C12" s="54"/>
      <c r="D12" s="54"/>
      <c r="E12" s="54"/>
    </row>
    <row r="13" spans="1:7" x14ac:dyDescent="0.2">
      <c r="A13" s="55" t="s">
        <v>146</v>
      </c>
      <c r="B13" s="55" t="s">
        <v>143</v>
      </c>
      <c r="C13" s="55" t="s">
        <v>144</v>
      </c>
      <c r="D13" s="55" t="s">
        <v>464</v>
      </c>
      <c r="E13" s="55"/>
    </row>
    <row r="14" spans="1:7" x14ac:dyDescent="0.2">
      <c r="A14" s="56">
        <v>3210</v>
      </c>
      <c r="B14" s="52" t="s">
        <v>465</v>
      </c>
      <c r="C14" s="57">
        <v>206109.71999999974</v>
      </c>
      <c r="D14" s="52" t="s">
        <v>631</v>
      </c>
    </row>
    <row r="15" spans="1:7" x14ac:dyDescent="0.2">
      <c r="A15" s="56">
        <v>3220</v>
      </c>
      <c r="B15" s="52" t="s">
        <v>466</v>
      </c>
      <c r="C15" s="57">
        <v>3095634.83</v>
      </c>
      <c r="D15" s="52" t="s">
        <v>631</v>
      </c>
    </row>
    <row r="16" spans="1:7" x14ac:dyDescent="0.2">
      <c r="A16" s="56">
        <v>3230</v>
      </c>
      <c r="B16" s="52" t="s">
        <v>467</v>
      </c>
      <c r="C16" s="57">
        <v>0</v>
      </c>
    </row>
    <row r="17" spans="1:3" x14ac:dyDescent="0.2">
      <c r="A17" s="56">
        <v>3231</v>
      </c>
      <c r="B17" s="52" t="s">
        <v>468</v>
      </c>
      <c r="C17" s="57">
        <v>0</v>
      </c>
    </row>
    <row r="18" spans="1:3" x14ac:dyDescent="0.2">
      <c r="A18" s="56">
        <v>3232</v>
      </c>
      <c r="B18" s="52" t="s">
        <v>469</v>
      </c>
      <c r="C18" s="57">
        <v>0</v>
      </c>
    </row>
    <row r="19" spans="1:3" x14ac:dyDescent="0.2">
      <c r="A19" s="56">
        <v>3233</v>
      </c>
      <c r="B19" s="52" t="s">
        <v>470</v>
      </c>
      <c r="C19" s="57">
        <v>0</v>
      </c>
    </row>
    <row r="20" spans="1:3" x14ac:dyDescent="0.2">
      <c r="A20" s="56">
        <v>3239</v>
      </c>
      <c r="B20" s="52" t="s">
        <v>471</v>
      </c>
      <c r="C20" s="57">
        <v>0</v>
      </c>
    </row>
    <row r="21" spans="1:3" x14ac:dyDescent="0.2">
      <c r="A21" s="56">
        <v>3240</v>
      </c>
      <c r="B21" s="52" t="s">
        <v>472</v>
      </c>
      <c r="C21" s="57">
        <v>0</v>
      </c>
    </row>
    <row r="22" spans="1:3" x14ac:dyDescent="0.2">
      <c r="A22" s="56">
        <v>3241</v>
      </c>
      <c r="B22" s="52" t="s">
        <v>473</v>
      </c>
      <c r="C22" s="57">
        <v>0</v>
      </c>
    </row>
    <row r="23" spans="1:3" x14ac:dyDescent="0.2">
      <c r="A23" s="56">
        <v>3242</v>
      </c>
      <c r="B23" s="52" t="s">
        <v>474</v>
      </c>
      <c r="C23" s="57">
        <v>0</v>
      </c>
    </row>
    <row r="24" spans="1:3" x14ac:dyDescent="0.2">
      <c r="A24" s="56">
        <v>3243</v>
      </c>
      <c r="B24" s="52" t="s">
        <v>475</v>
      </c>
      <c r="C24" s="57">
        <v>0</v>
      </c>
    </row>
    <row r="25" spans="1:3" x14ac:dyDescent="0.2">
      <c r="A25" s="56">
        <v>3250</v>
      </c>
      <c r="B25" s="52" t="s">
        <v>476</v>
      </c>
      <c r="C25" s="57">
        <v>0</v>
      </c>
    </row>
    <row r="26" spans="1:3" x14ac:dyDescent="0.2">
      <c r="A26" s="56">
        <v>3251</v>
      </c>
      <c r="B26" s="52" t="s">
        <v>477</v>
      </c>
      <c r="C26" s="57">
        <v>0</v>
      </c>
    </row>
    <row r="27" spans="1:3" x14ac:dyDescent="0.2">
      <c r="A27" s="56">
        <v>3252</v>
      </c>
      <c r="B27" s="52" t="s">
        <v>478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" right="0" top="0" bottom="0" header="0" footer="0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E2" sqref="E2"/>
    </sheetView>
  </sheetViews>
  <sheetFormatPr baseColWidth="10" defaultColWidth="9.109375" defaultRowHeight="10.199999999999999" x14ac:dyDescent="0.2"/>
  <cols>
    <col min="1" max="1" width="10" style="52" customWidth="1"/>
    <col min="2" max="2" width="63.44140625" style="52" bestFit="1" customWidth="1"/>
    <col min="3" max="3" width="15.33203125" style="52" bestFit="1" customWidth="1"/>
    <col min="4" max="4" width="16.44140625" style="52" bestFit="1" customWidth="1"/>
    <col min="5" max="5" width="19.109375" style="52" customWidth="1"/>
    <col min="6" max="16384" width="9.109375" style="52"/>
  </cols>
  <sheetData>
    <row r="1" spans="1:5" s="58" customFormat="1" ht="18.899999999999999" customHeight="1" x14ac:dyDescent="0.3">
      <c r="A1" s="140" t="str">
        <f>ESF!A1</f>
        <v>Fideicomiso Museo de la Ciudad de León</v>
      </c>
      <c r="B1" s="140"/>
      <c r="C1" s="140"/>
      <c r="D1" s="50" t="s">
        <v>185</v>
      </c>
      <c r="E1" s="133">
        <f>ESF!H1</f>
        <v>2020</v>
      </c>
    </row>
    <row r="2" spans="1:5" s="58" customFormat="1" ht="18.899999999999999" customHeight="1" x14ac:dyDescent="0.3">
      <c r="A2" s="139" t="s">
        <v>479</v>
      </c>
      <c r="B2" s="139"/>
      <c r="C2" s="139"/>
      <c r="D2" s="50" t="s">
        <v>187</v>
      </c>
      <c r="E2" s="51" t="str">
        <f>ESF!H2</f>
        <v>Anual</v>
      </c>
    </row>
    <row r="3" spans="1:5" s="58" customFormat="1" ht="18.899999999999999" customHeight="1" x14ac:dyDescent="0.3">
      <c r="A3" s="140" t="str">
        <f>ESF!A3</f>
        <v>Correspondiente del 1 de enero al 31 de diciembre de 2020</v>
      </c>
      <c r="B3" s="140"/>
      <c r="C3" s="140"/>
      <c r="D3" s="50" t="s">
        <v>188</v>
      </c>
      <c r="E3" s="51">
        <f>ESF!H3</f>
        <v>4</v>
      </c>
    </row>
    <row r="4" spans="1:5" x14ac:dyDescent="0.2">
      <c r="A4" s="53" t="s">
        <v>189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480</v>
      </c>
      <c r="C8" s="57">
        <v>2684.56</v>
      </c>
      <c r="D8" s="57">
        <v>6778.45</v>
      </c>
      <c r="E8" s="57">
        <f t="shared" ref="E8:E11" si="0">+C8-D8</f>
        <v>-4093.89</v>
      </c>
    </row>
    <row r="9" spans="1:5" x14ac:dyDescent="0.2">
      <c r="A9" s="56">
        <v>1112</v>
      </c>
      <c r="B9" s="52" t="s">
        <v>481</v>
      </c>
      <c r="C9" s="57">
        <v>1654420.97</v>
      </c>
      <c r="D9" s="57">
        <v>1072154.7</v>
      </c>
      <c r="E9" s="57">
        <f t="shared" si="0"/>
        <v>582266.27</v>
      </c>
    </row>
    <row r="10" spans="1:5" x14ac:dyDescent="0.2">
      <c r="A10" s="56">
        <v>1113</v>
      </c>
      <c r="B10" s="52" t="s">
        <v>482</v>
      </c>
      <c r="C10" s="57">
        <v>0</v>
      </c>
      <c r="D10" s="57">
        <v>0</v>
      </c>
      <c r="E10" s="57">
        <v>0</v>
      </c>
    </row>
    <row r="11" spans="1:5" x14ac:dyDescent="0.2">
      <c r="A11" s="56">
        <v>1114</v>
      </c>
      <c r="B11" s="52" t="s">
        <v>190</v>
      </c>
      <c r="C11" s="57">
        <v>1331748.6599999999</v>
      </c>
      <c r="D11" s="57">
        <v>1292924.57</v>
      </c>
      <c r="E11" s="57">
        <f t="shared" si="0"/>
        <v>38824.089999999851</v>
      </c>
    </row>
    <row r="12" spans="1:5" x14ac:dyDescent="0.2">
      <c r="A12" s="56">
        <v>1115</v>
      </c>
      <c r="B12" s="52" t="s">
        <v>191</v>
      </c>
      <c r="C12" s="57">
        <v>0</v>
      </c>
      <c r="D12" s="57">
        <v>0</v>
      </c>
      <c r="E12" s="52">
        <v>0</v>
      </c>
    </row>
    <row r="13" spans="1:5" x14ac:dyDescent="0.2">
      <c r="A13" s="56">
        <v>1116</v>
      </c>
      <c r="B13" s="52" t="s">
        <v>483</v>
      </c>
      <c r="C13" s="57">
        <v>0</v>
      </c>
      <c r="D13" s="57">
        <v>0</v>
      </c>
      <c r="E13" s="52">
        <v>0</v>
      </c>
    </row>
    <row r="14" spans="1:5" x14ac:dyDescent="0.2">
      <c r="A14" s="56">
        <v>1119</v>
      </c>
      <c r="B14" s="52" t="s">
        <v>484</v>
      </c>
      <c r="C14" s="57">
        <v>0</v>
      </c>
      <c r="D14" s="57">
        <v>0</v>
      </c>
      <c r="E14" s="52">
        <v>0</v>
      </c>
    </row>
    <row r="15" spans="1:5" x14ac:dyDescent="0.2">
      <c r="A15" s="63">
        <v>1110</v>
      </c>
      <c r="B15" s="64" t="s">
        <v>485</v>
      </c>
      <c r="C15" s="125">
        <f>SUM(C8:C14)</f>
        <v>2988854.19</v>
      </c>
      <c r="D15" s="125">
        <f>SUM(D8:D14)</f>
        <v>2371857.7199999997</v>
      </c>
      <c r="E15" s="125">
        <f t="shared" ref="E15" si="1">+C15-D15</f>
        <v>616996.4700000002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486</v>
      </c>
      <c r="E19" s="55" t="s">
        <v>170</v>
      </c>
    </row>
    <row r="20" spans="1:5" x14ac:dyDescent="0.2">
      <c r="A20" s="56">
        <v>1230</v>
      </c>
      <c r="B20" s="52" t="s">
        <v>221</v>
      </c>
      <c r="C20" s="57">
        <v>0</v>
      </c>
    </row>
    <row r="21" spans="1:5" x14ac:dyDescent="0.2">
      <c r="A21" s="56">
        <v>1231</v>
      </c>
      <c r="B21" s="52" t="s">
        <v>222</v>
      </c>
      <c r="C21" s="57">
        <v>0</v>
      </c>
    </row>
    <row r="22" spans="1:5" x14ac:dyDescent="0.2">
      <c r="A22" s="56">
        <v>1232</v>
      </c>
      <c r="B22" s="52" t="s">
        <v>223</v>
      </c>
      <c r="C22" s="57">
        <v>0</v>
      </c>
    </row>
    <row r="23" spans="1:5" x14ac:dyDescent="0.2">
      <c r="A23" s="56">
        <v>1233</v>
      </c>
      <c r="B23" s="52" t="s">
        <v>224</v>
      </c>
      <c r="C23" s="57">
        <v>0</v>
      </c>
    </row>
    <row r="24" spans="1:5" x14ac:dyDescent="0.2">
      <c r="A24" s="56">
        <v>1234</v>
      </c>
      <c r="B24" s="52" t="s">
        <v>225</v>
      </c>
      <c r="C24" s="57">
        <v>0</v>
      </c>
    </row>
    <row r="25" spans="1:5" x14ac:dyDescent="0.2">
      <c r="A25" s="56">
        <v>1235</v>
      </c>
      <c r="B25" s="52" t="s">
        <v>226</v>
      </c>
      <c r="C25" s="57">
        <v>0</v>
      </c>
    </row>
    <row r="26" spans="1:5" x14ac:dyDescent="0.2">
      <c r="A26" s="56">
        <v>1236</v>
      </c>
      <c r="B26" s="52" t="s">
        <v>227</v>
      </c>
      <c r="C26" s="57">
        <v>0</v>
      </c>
    </row>
    <row r="27" spans="1:5" x14ac:dyDescent="0.2">
      <c r="A27" s="56">
        <v>1239</v>
      </c>
      <c r="B27" s="52" t="s">
        <v>228</v>
      </c>
      <c r="C27" s="57">
        <v>0</v>
      </c>
    </row>
    <row r="28" spans="1:5" x14ac:dyDescent="0.2">
      <c r="A28" s="56">
        <v>1240</v>
      </c>
      <c r="B28" s="52" t="s">
        <v>229</v>
      </c>
      <c r="C28" s="57">
        <f>+C29+C30+C31+C32+C33+C34+C35+C36</f>
        <v>70400</v>
      </c>
    </row>
    <row r="29" spans="1:5" x14ac:dyDescent="0.2">
      <c r="A29" s="56">
        <v>1241</v>
      </c>
      <c r="B29" s="52" t="s">
        <v>230</v>
      </c>
      <c r="C29" s="57">
        <v>30000</v>
      </c>
    </row>
    <row r="30" spans="1:5" x14ac:dyDescent="0.2">
      <c r="A30" s="56">
        <v>1242</v>
      </c>
      <c r="B30" s="52" t="s">
        <v>231</v>
      </c>
      <c r="C30" s="57">
        <v>0</v>
      </c>
    </row>
    <row r="31" spans="1:5" x14ac:dyDescent="0.2">
      <c r="A31" s="56">
        <v>1243</v>
      </c>
      <c r="B31" s="52" t="s">
        <v>232</v>
      </c>
      <c r="C31" s="57">
        <v>0</v>
      </c>
    </row>
    <row r="32" spans="1:5" x14ac:dyDescent="0.2">
      <c r="A32" s="56">
        <v>1244</v>
      </c>
      <c r="B32" s="52" t="s">
        <v>233</v>
      </c>
      <c r="C32" s="57">
        <v>0</v>
      </c>
    </row>
    <row r="33" spans="1:4" x14ac:dyDescent="0.2">
      <c r="A33" s="56">
        <v>1245</v>
      </c>
      <c r="B33" s="52" t="s">
        <v>234</v>
      </c>
      <c r="C33" s="57">
        <v>0</v>
      </c>
    </row>
    <row r="34" spans="1:4" x14ac:dyDescent="0.2">
      <c r="A34" s="56">
        <v>1246</v>
      </c>
      <c r="B34" s="52" t="s">
        <v>235</v>
      </c>
      <c r="C34" s="57">
        <v>0</v>
      </c>
    </row>
    <row r="35" spans="1:4" x14ac:dyDescent="0.2">
      <c r="A35" s="56">
        <v>1247</v>
      </c>
      <c r="B35" s="52" t="s">
        <v>236</v>
      </c>
      <c r="C35" s="57">
        <v>40400</v>
      </c>
    </row>
    <row r="36" spans="1:4" x14ac:dyDescent="0.2">
      <c r="A36" s="56">
        <v>1248</v>
      </c>
      <c r="B36" s="52" t="s">
        <v>237</v>
      </c>
      <c r="C36" s="57">
        <v>0</v>
      </c>
    </row>
    <row r="37" spans="1:4" x14ac:dyDescent="0.2">
      <c r="A37" s="56">
        <v>1250</v>
      </c>
      <c r="B37" s="52" t="s">
        <v>239</v>
      </c>
      <c r="C37" s="57">
        <f>+C38+C39+C40+C41+C42</f>
        <v>70798.11</v>
      </c>
    </row>
    <row r="38" spans="1:4" x14ac:dyDescent="0.2">
      <c r="A38" s="56">
        <v>1251</v>
      </c>
      <c r="B38" s="52" t="s">
        <v>240</v>
      </c>
      <c r="C38" s="57">
        <v>70798.11</v>
      </c>
    </row>
    <row r="39" spans="1:4" x14ac:dyDescent="0.2">
      <c r="A39" s="56">
        <v>1252</v>
      </c>
      <c r="B39" s="52" t="s">
        <v>241</v>
      </c>
      <c r="C39" s="57">
        <v>0</v>
      </c>
    </row>
    <row r="40" spans="1:4" x14ac:dyDescent="0.2">
      <c r="A40" s="56">
        <v>1253</v>
      </c>
      <c r="B40" s="52" t="s">
        <v>242</v>
      </c>
      <c r="C40" s="57">
        <v>0</v>
      </c>
    </row>
    <row r="41" spans="1:4" x14ac:dyDescent="0.2">
      <c r="A41" s="56">
        <v>1254</v>
      </c>
      <c r="B41" s="52" t="s">
        <v>243</v>
      </c>
      <c r="C41" s="57">
        <v>0</v>
      </c>
    </row>
    <row r="42" spans="1:4" x14ac:dyDescent="0.2">
      <c r="A42" s="56">
        <v>1259</v>
      </c>
      <c r="B42" s="52" t="s">
        <v>244</v>
      </c>
      <c r="C42" s="57">
        <v>0</v>
      </c>
    </row>
    <row r="43" spans="1:4" x14ac:dyDescent="0.2">
      <c r="D43" s="57"/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2" t="s">
        <v>616</v>
      </c>
      <c r="D45" s="132" t="s">
        <v>168</v>
      </c>
    </row>
    <row r="46" spans="1:4" x14ac:dyDescent="0.2">
      <c r="A46" s="63">
        <v>5500</v>
      </c>
      <c r="B46" s="64" t="s">
        <v>432</v>
      </c>
      <c r="C46" s="57">
        <f>+C47+C48+C49+C50+C51+C52+C53+C54+C55</f>
        <v>147351.85999999999</v>
      </c>
      <c r="D46" s="57">
        <f>+D47+D48+D49+D50+D51+D52+D53+D54+D55</f>
        <v>191416.34000000003</v>
      </c>
    </row>
    <row r="47" spans="1:4" x14ac:dyDescent="0.2">
      <c r="A47" s="56">
        <v>5510</v>
      </c>
      <c r="B47" s="52" t="s">
        <v>433</v>
      </c>
      <c r="C47" s="57">
        <v>0</v>
      </c>
      <c r="D47" s="57">
        <v>0</v>
      </c>
    </row>
    <row r="48" spans="1:4" x14ac:dyDescent="0.2">
      <c r="A48" s="56">
        <v>5511</v>
      </c>
      <c r="B48" s="52" t="s">
        <v>434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435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436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437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438</v>
      </c>
      <c r="C52" s="57">
        <v>71048.100000000006</v>
      </c>
      <c r="D52" s="57">
        <v>73095.240000000005</v>
      </c>
    </row>
    <row r="53" spans="1:4" x14ac:dyDescent="0.2">
      <c r="A53" s="56">
        <v>5516</v>
      </c>
      <c r="B53" s="52" t="s">
        <v>439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440</v>
      </c>
      <c r="C54" s="57">
        <v>76303.759999999995</v>
      </c>
      <c r="D54" s="57">
        <v>118321.1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441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442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443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444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445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446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447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448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449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449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450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450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451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452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453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454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455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456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349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457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458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459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460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" right="0" top="0" bottom="0" header="0" footer="0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0.199999999999999" x14ac:dyDescent="0.2"/>
  <cols>
    <col min="1" max="1" width="11.441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614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618</v>
      </c>
    </row>
    <row r="14" spans="1:2" x14ac:dyDescent="0.2">
      <c r="B14" s="29" t="s">
        <v>617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2020-10-22T18:10:46Z</cp:lastPrinted>
  <dcterms:created xsi:type="dcterms:W3CDTF">2012-12-11T20:36:24Z</dcterms:created>
  <dcterms:modified xsi:type="dcterms:W3CDTF">2021-02-14T18:29:48Z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